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S&amp;T Heat Exchanger" sheetId="1" r:id="rId1"/>
    <sheet name="Data" sheetId="2" state="hidden" r:id="rId2"/>
  </sheets>
  <definedNames/>
  <calcPr fullCalcOnLoad="1"/>
</workbook>
</file>

<file path=xl/sharedStrings.xml><?xml version="1.0" encoding="utf-8"?>
<sst xmlns="http://schemas.openxmlformats.org/spreadsheetml/2006/main" count="104" uniqueCount="93">
  <si>
    <t>Units</t>
  </si>
  <si>
    <t>Company Name</t>
  </si>
  <si>
    <t>Project Name</t>
  </si>
  <si>
    <t>Project Number</t>
  </si>
  <si>
    <t>Sheet</t>
  </si>
  <si>
    <t>Address</t>
  </si>
  <si>
    <t>REV</t>
  </si>
  <si>
    <t>DATE</t>
  </si>
  <si>
    <t>BY</t>
  </si>
  <si>
    <t>APVD</t>
  </si>
  <si>
    <t>Form XXXXX-YY-ZZ</t>
  </si>
  <si>
    <t>Owner's Name</t>
  </si>
  <si>
    <t>Plant Location</t>
  </si>
  <si>
    <t>English</t>
  </si>
  <si>
    <t>Metric</t>
  </si>
  <si>
    <t>Eng/Metric</t>
  </si>
  <si>
    <t>Case Description</t>
  </si>
  <si>
    <t>SHELL &amp; TUBE HEAT EXCHANGER</t>
  </si>
  <si>
    <t>Equipment label</t>
  </si>
  <si>
    <t>Shells per unit</t>
  </si>
  <si>
    <t>Series</t>
  </si>
  <si>
    <t>Parallel</t>
  </si>
  <si>
    <t>Surface per unit</t>
  </si>
  <si>
    <t>Process service</t>
  </si>
  <si>
    <t>Plant section</t>
  </si>
  <si>
    <t>Equipment name</t>
  </si>
  <si>
    <t>Surface per shell</t>
  </si>
  <si>
    <t>DATA PER UNIT</t>
  </si>
  <si>
    <t>CONSTRUCTION &amp; MATERIALS PER SHELL</t>
  </si>
  <si>
    <t>NOTES</t>
  </si>
  <si>
    <t>SHELL SIDE</t>
  </si>
  <si>
    <t>TUBE SIDE</t>
  </si>
  <si>
    <t>Fluid</t>
  </si>
  <si>
    <t>Total fluid flow</t>
  </si>
  <si>
    <t>Total vapor flow</t>
  </si>
  <si>
    <t>Total liquid flow</t>
  </si>
  <si>
    <t>Total steam flow</t>
  </si>
  <si>
    <t>Fluid vaporized / condensed</t>
  </si>
  <si>
    <t>Stream No.</t>
  </si>
  <si>
    <t>IN</t>
  </si>
  <si>
    <t>OUT</t>
  </si>
  <si>
    <t>Density</t>
  </si>
  <si>
    <t>Specific heat capacity</t>
  </si>
  <si>
    <t>Latent heat</t>
  </si>
  <si>
    <t>Normal temperature</t>
  </si>
  <si>
    <t>Max temperature</t>
  </si>
  <si>
    <t>Min temperature</t>
  </si>
  <si>
    <t>Pressure</t>
  </si>
  <si>
    <t>Pressure drop allowed</t>
  </si>
  <si>
    <t>Pressure drop calculated</t>
  </si>
  <si>
    <t>Number of passes</t>
  </si>
  <si>
    <t>Flow velocity</t>
  </si>
  <si>
    <t>Fouling coefficient</t>
  </si>
  <si>
    <t>Heat duty</t>
  </si>
  <si>
    <r>
      <t>F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factor</t>
    </r>
  </si>
  <si>
    <t>Effective mean temperature difference</t>
  </si>
  <si>
    <t>Minimum surface required</t>
  </si>
  <si>
    <t>Design code</t>
  </si>
  <si>
    <t>TEMA</t>
  </si>
  <si>
    <t>Exchanger type</t>
  </si>
  <si>
    <t>Tubes</t>
  </si>
  <si>
    <t>Material</t>
  </si>
  <si>
    <t>Thermal conductivity</t>
  </si>
  <si>
    <t>Count</t>
  </si>
  <si>
    <t>Pitch</t>
  </si>
  <si>
    <t>Welded</t>
  </si>
  <si>
    <t>Length</t>
  </si>
  <si>
    <t>O.D.</t>
  </si>
  <si>
    <t>Wall thickness</t>
  </si>
  <si>
    <t>Shell</t>
  </si>
  <si>
    <t>I.D.</t>
  </si>
  <si>
    <t>Tubesheet material</t>
  </si>
  <si>
    <t>Baffle material</t>
  </si>
  <si>
    <t>Baffle type</t>
  </si>
  <si>
    <t>Baffle pitch</t>
  </si>
  <si>
    <t>Bonnet material</t>
  </si>
  <si>
    <t>Tubesheet thickness</t>
  </si>
  <si>
    <t>Bonnet type</t>
  </si>
  <si>
    <t>Branches</t>
  </si>
  <si>
    <t>Shell side inlet</t>
  </si>
  <si>
    <t>Shell side outlet</t>
  </si>
  <si>
    <t>Tube side inlet</t>
  </si>
  <si>
    <t>Tube side outlet</t>
  </si>
  <si>
    <t>Number of tubes blanked</t>
  </si>
  <si>
    <t>Test pressure</t>
  </si>
  <si>
    <t>Max external pressure</t>
  </si>
  <si>
    <t>Min internal pressure</t>
  </si>
  <si>
    <t>of</t>
  </si>
  <si>
    <t>Design pressure at max temp</t>
  </si>
  <si>
    <t>Dynamic viscosity</t>
  </si>
  <si>
    <t>Film transfer coefficient</t>
  </si>
  <si>
    <t>Square</t>
  </si>
  <si>
    <t>Triangular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</si>
</sst>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0.000_)"/>
    <numFmt numFmtId="167" formatCode="#,##0.0_);\(#,##0.0\)"/>
    <numFmt numFmtId="168" formatCode="0.0%"/>
    <numFmt numFmtId="169" formatCode="0.0"/>
    <numFmt numFmtId="170" formatCode="0.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0000"/>
    <numFmt numFmtId="176" formatCode="0.0000"/>
    <numFmt numFmtId="177" formatCode="0.00_);\(0.00\)"/>
    <numFmt numFmtId="178" formatCode="0.0000000"/>
    <numFmt numFmtId="179" formatCode="0.000000"/>
  </numFmts>
  <fonts count="9">
    <font>
      <sz val="10"/>
      <name val="Arial"/>
      <family val="0"/>
    </font>
    <font>
      <sz val="10"/>
      <name val="Arial MT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8"/>
      <name val="Tahoma"/>
      <family val="2"/>
    </font>
    <font>
      <vertAlign val="sub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0" fillId="2" borderId="0" xfId="0" applyFont="1" applyFill="1" applyBorder="1" applyAlignment="1" applyProtection="1">
      <alignment/>
      <protection/>
    </xf>
    <xf numFmtId="0" fontId="0" fillId="2" borderId="1" xfId="0" applyFill="1" applyBorder="1" applyAlignment="1">
      <alignment vertical="top"/>
    </xf>
    <xf numFmtId="0" fontId="0" fillId="2" borderId="2" xfId="0" applyFill="1" applyBorder="1" applyAlignment="1">
      <alignment vertical="top"/>
    </xf>
    <xf numFmtId="0" fontId="5" fillId="2" borderId="3" xfId="0" applyFont="1" applyFill="1" applyBorder="1" applyAlignment="1">
      <alignment horizontal="center" vertical="top"/>
    </xf>
    <xf numFmtId="0" fontId="0" fillId="2" borderId="3" xfId="0" applyFill="1" applyBorder="1" applyAlignment="1">
      <alignment vertical="top"/>
    </xf>
    <xf numFmtId="0" fontId="0" fillId="2" borderId="4" xfId="0" applyFill="1" applyBorder="1" applyAlignment="1">
      <alignment vertical="top"/>
    </xf>
    <xf numFmtId="0" fontId="0" fillId="2" borderId="5" xfId="0" applyFill="1" applyBorder="1" applyAlignment="1">
      <alignment vertical="top"/>
    </xf>
    <xf numFmtId="0" fontId="0" fillId="2" borderId="2" xfId="0" applyFill="1" applyBorder="1" applyAlignment="1">
      <alignment horizontal="center" vertical="top"/>
    </xf>
    <xf numFmtId="0" fontId="0" fillId="2" borderId="4" xfId="0" applyFont="1" applyFill="1" applyBorder="1" applyAlignment="1" applyProtection="1">
      <alignment/>
      <protection/>
    </xf>
    <xf numFmtId="0" fontId="0" fillId="2" borderId="1" xfId="0" applyFont="1" applyFill="1" applyBorder="1" applyAlignment="1" applyProtection="1">
      <alignment/>
      <protection/>
    </xf>
    <xf numFmtId="0" fontId="0" fillId="2" borderId="5" xfId="0" applyFont="1" applyFill="1" applyBorder="1" applyAlignment="1" applyProtection="1">
      <alignment/>
      <protection/>
    </xf>
    <xf numFmtId="0" fontId="0" fillId="2" borderId="2" xfId="0" applyFont="1" applyFill="1" applyBorder="1" applyAlignment="1" applyProtection="1">
      <alignment/>
      <protection/>
    </xf>
    <xf numFmtId="0" fontId="0" fillId="2" borderId="6" xfId="0" applyFont="1" applyFill="1" applyBorder="1" applyAlignment="1" applyProtection="1">
      <alignment/>
      <protection/>
    </xf>
    <xf numFmtId="0" fontId="0" fillId="2" borderId="0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2" borderId="0" xfId="0" applyFill="1" applyBorder="1" applyAlignment="1">
      <alignment horizontal="right" vertical="top"/>
    </xf>
    <xf numFmtId="0" fontId="0" fillId="2" borderId="7" xfId="0" applyFill="1" applyBorder="1" applyAlignment="1">
      <alignment vertical="top"/>
    </xf>
    <xf numFmtId="0" fontId="0" fillId="2" borderId="1" xfId="0" applyFill="1" applyBorder="1" applyAlignment="1">
      <alignment horizontal="left" vertical="top"/>
    </xf>
    <xf numFmtId="0" fontId="0" fillId="0" borderId="0" xfId="0" applyFill="1" applyAlignment="1">
      <alignment/>
    </xf>
    <xf numFmtId="0" fontId="0" fillId="2" borderId="1" xfId="0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 vertical="top"/>
    </xf>
    <xf numFmtId="0" fontId="5" fillId="0" borderId="0" xfId="0" applyFont="1" applyAlignment="1">
      <alignment/>
    </xf>
    <xf numFmtId="0" fontId="0" fillId="2" borderId="8" xfId="0" applyFill="1" applyBorder="1" applyAlignment="1">
      <alignment horizontal="left" vertical="top"/>
    </xf>
    <xf numFmtId="0" fontId="0" fillId="2" borderId="2" xfId="0" applyFont="1" applyFill="1" applyBorder="1" applyAlignment="1" applyProtection="1">
      <alignment/>
      <protection/>
    </xf>
    <xf numFmtId="0" fontId="0" fillId="2" borderId="9" xfId="0" applyFont="1" applyFill="1" applyBorder="1" applyAlignment="1" applyProtection="1">
      <alignment/>
      <protection/>
    </xf>
    <xf numFmtId="0" fontId="0" fillId="2" borderId="1" xfId="0" applyFill="1" applyBorder="1" applyAlignment="1">
      <alignment vertical="top"/>
    </xf>
    <xf numFmtId="0" fontId="6" fillId="2" borderId="6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5" fillId="2" borderId="7" xfId="0" applyFont="1" applyFill="1" applyBorder="1" applyAlignment="1">
      <alignment vertical="top"/>
    </xf>
    <xf numFmtId="0" fontId="4" fillId="2" borderId="4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5" fillId="2" borderId="5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0" fillId="3" borderId="10" xfId="0" applyFill="1" applyBorder="1" applyAlignment="1">
      <alignment horizontal="left" indent="2"/>
    </xf>
    <xf numFmtId="0" fontId="0" fillId="3" borderId="11" xfId="0" applyFill="1" applyBorder="1" applyAlignment="1">
      <alignment horizontal="left" indent="2"/>
    </xf>
    <xf numFmtId="0" fontId="0" fillId="3" borderId="12" xfId="0" applyFill="1" applyBorder="1" applyAlignment="1">
      <alignment horizontal="left" indent="2"/>
    </xf>
    <xf numFmtId="0" fontId="0" fillId="2" borderId="8" xfId="0" applyFill="1" applyBorder="1" applyAlignment="1">
      <alignment vertical="top"/>
    </xf>
    <xf numFmtId="0" fontId="0" fillId="2" borderId="9" xfId="0" applyFill="1" applyBorder="1" applyAlignment="1">
      <alignment horizontal="center" vertical="top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0" fillId="2" borderId="6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4" xfId="0" applyFill="1" applyBorder="1" applyAlignment="1">
      <alignment horizontal="left" indent="2"/>
    </xf>
    <xf numFmtId="0" fontId="0" fillId="2" borderId="1" xfId="0" applyFill="1" applyBorder="1" applyAlignment="1">
      <alignment horizontal="left" indent="2"/>
    </xf>
    <xf numFmtId="0" fontId="0" fillId="2" borderId="8" xfId="0" applyFill="1" applyBorder="1" applyAlignment="1">
      <alignment horizontal="left" indent="2"/>
    </xf>
    <xf numFmtId="0" fontId="0" fillId="2" borderId="3" xfId="0" applyFill="1" applyBorder="1" applyAlignment="1">
      <alignment horizontal="center"/>
    </xf>
    <xf numFmtId="0" fontId="0" fillId="2" borderId="7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0" xfId="0" applyFill="1" applyBorder="1" applyAlignment="1">
      <alignment horizontal="right"/>
    </xf>
    <xf numFmtId="0" fontId="0" fillId="2" borderId="0" xfId="0" applyFill="1" applyAlignment="1">
      <alignment/>
    </xf>
    <xf numFmtId="0" fontId="0" fillId="3" borderId="5" xfId="0" applyFill="1" applyBorder="1" applyAlignment="1">
      <alignment horizontal="left" indent="2"/>
    </xf>
    <xf numFmtId="0" fontId="0" fillId="3" borderId="2" xfId="0" applyFill="1" applyBorder="1" applyAlignment="1">
      <alignment horizontal="left" indent="2"/>
    </xf>
    <xf numFmtId="0" fontId="0" fillId="3" borderId="9" xfId="0" applyFill="1" applyBorder="1" applyAlignment="1">
      <alignment horizontal="left" indent="2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0"/>
  <sheetViews>
    <sheetView tabSelected="1" view="pageBreakPreview" zoomScale="75" zoomScaleNormal="75" zoomScaleSheetLayoutView="75" workbookViewId="0" topLeftCell="A1">
      <selection activeCell="F84" sqref="F84"/>
    </sheetView>
  </sheetViews>
  <sheetFormatPr defaultColWidth="9.140625" defaultRowHeight="12.75"/>
  <cols>
    <col min="1" max="1" width="2.28125" style="22" customWidth="1"/>
    <col min="2" max="2" width="31.8515625" style="22" customWidth="1"/>
    <col min="3" max="3" width="10.140625" style="22" customWidth="1"/>
    <col min="4" max="4" width="9.28125" style="22" customWidth="1"/>
    <col min="5" max="5" width="11.421875" style="22" customWidth="1"/>
    <col min="6" max="18" width="8.7109375" style="22" customWidth="1"/>
    <col min="19" max="21" width="9.140625" style="22" customWidth="1"/>
    <col min="22" max="22" width="0" style="22" hidden="1" customWidth="1"/>
    <col min="23" max="16384" width="9.140625" style="22" customWidth="1"/>
  </cols>
  <sheetData>
    <row r="1" spans="1:18" ht="12.75">
      <c r="A1" s="37" t="s">
        <v>1</v>
      </c>
      <c r="B1" s="38"/>
      <c r="C1" s="38"/>
      <c r="D1" s="38"/>
      <c r="E1" s="38"/>
      <c r="F1" s="38"/>
      <c r="G1" s="38"/>
      <c r="H1" s="38"/>
      <c r="I1" s="38"/>
      <c r="J1" s="39"/>
      <c r="K1" s="9" t="s">
        <v>2</v>
      </c>
      <c r="L1" s="5"/>
      <c r="M1" s="5"/>
      <c r="N1" s="5"/>
      <c r="O1" s="5"/>
      <c r="P1" s="5"/>
      <c r="Q1" s="5"/>
      <c r="R1" s="49"/>
    </row>
    <row r="2" spans="1:18" ht="12.75">
      <c r="A2" s="40"/>
      <c r="B2" s="41"/>
      <c r="C2" s="41"/>
      <c r="D2" s="41"/>
      <c r="E2" s="41"/>
      <c r="F2" s="41"/>
      <c r="G2" s="41"/>
      <c r="H2" s="41"/>
      <c r="I2" s="41"/>
      <c r="J2" s="42"/>
      <c r="K2" s="10" t="s">
        <v>3</v>
      </c>
      <c r="L2" s="6"/>
      <c r="M2" s="6"/>
      <c r="N2" s="6"/>
      <c r="O2" s="6" t="s">
        <v>4</v>
      </c>
      <c r="P2" s="11">
        <v>1</v>
      </c>
      <c r="Q2" s="6" t="s">
        <v>87</v>
      </c>
      <c r="R2" s="50">
        <v>1</v>
      </c>
    </row>
    <row r="3" spans="1:18" ht="12.75">
      <c r="A3" s="34" t="s">
        <v>5</v>
      </c>
      <c r="B3" s="35"/>
      <c r="C3" s="35"/>
      <c r="D3" s="35"/>
      <c r="E3" s="35"/>
      <c r="F3" s="35"/>
      <c r="G3" s="35"/>
      <c r="H3" s="35"/>
      <c r="I3" s="35"/>
      <c r="J3" s="36"/>
      <c r="K3" s="7" t="s">
        <v>6</v>
      </c>
      <c r="L3" s="7" t="s">
        <v>7</v>
      </c>
      <c r="M3" s="7" t="s">
        <v>8</v>
      </c>
      <c r="N3" s="7" t="s">
        <v>9</v>
      </c>
      <c r="O3" s="7" t="s">
        <v>6</v>
      </c>
      <c r="P3" s="7" t="s">
        <v>7</v>
      </c>
      <c r="Q3" s="7" t="s">
        <v>8</v>
      </c>
      <c r="R3" s="7" t="s">
        <v>9</v>
      </c>
    </row>
    <row r="4" spans="1:18" ht="12.75">
      <c r="A4" s="31" t="s">
        <v>17</v>
      </c>
      <c r="B4" s="32"/>
      <c r="C4" s="32"/>
      <c r="D4" s="32"/>
      <c r="E4" s="32"/>
      <c r="F4" s="32"/>
      <c r="G4" s="32"/>
      <c r="H4" s="32"/>
      <c r="I4" s="32"/>
      <c r="J4" s="33"/>
      <c r="K4" s="8"/>
      <c r="L4" s="7"/>
      <c r="M4" s="8"/>
      <c r="N4" s="8"/>
      <c r="O4" s="8"/>
      <c r="P4" s="8"/>
      <c r="Q4" s="8"/>
      <c r="R4" s="7"/>
    </row>
    <row r="5" spans="1:18" ht="12.75">
      <c r="A5" s="31"/>
      <c r="B5" s="32"/>
      <c r="C5" s="32"/>
      <c r="D5" s="32"/>
      <c r="E5" s="32"/>
      <c r="F5" s="32"/>
      <c r="G5" s="32"/>
      <c r="H5" s="32"/>
      <c r="I5" s="32"/>
      <c r="J5" s="33"/>
      <c r="K5" s="8"/>
      <c r="L5" s="7"/>
      <c r="M5" s="8"/>
      <c r="N5" s="8"/>
      <c r="O5" s="8"/>
      <c r="P5" s="8"/>
      <c r="Q5" s="8"/>
      <c r="R5" s="7"/>
    </row>
    <row r="6" spans="1:18" ht="12.75">
      <c r="A6" s="31"/>
      <c r="B6" s="32"/>
      <c r="C6" s="32"/>
      <c r="D6" s="32"/>
      <c r="E6" s="32"/>
      <c r="F6" s="32"/>
      <c r="G6" s="32"/>
      <c r="H6" s="32"/>
      <c r="I6" s="32"/>
      <c r="J6" s="33"/>
      <c r="K6" s="8"/>
      <c r="L6" s="7"/>
      <c r="M6" s="8"/>
      <c r="N6" s="8"/>
      <c r="O6" s="8"/>
      <c r="P6" s="8"/>
      <c r="Q6" s="8"/>
      <c r="R6" s="7"/>
    </row>
    <row r="7" spans="1:24" ht="12.75">
      <c r="A7" s="43" t="s">
        <v>10</v>
      </c>
      <c r="B7" s="44"/>
      <c r="C7" s="44"/>
      <c r="D7" s="44"/>
      <c r="E7" s="44"/>
      <c r="F7" s="44"/>
      <c r="G7" s="44"/>
      <c r="H7" s="44"/>
      <c r="I7" s="44"/>
      <c r="J7" s="45"/>
      <c r="K7" s="8"/>
      <c r="L7" s="7"/>
      <c r="M7" s="8"/>
      <c r="N7" s="8"/>
      <c r="O7" s="8"/>
      <c r="P7" s="8"/>
      <c r="Q7" s="8"/>
      <c r="R7" s="7"/>
      <c r="S7" s="3"/>
      <c r="T7" s="3"/>
      <c r="U7" s="3"/>
      <c r="V7" s="3"/>
      <c r="W7" s="3"/>
      <c r="X7" s="3"/>
    </row>
    <row r="8" spans="1:24" ht="12.75">
      <c r="A8" s="12"/>
      <c r="B8" s="13" t="s">
        <v>11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30"/>
      <c r="O8" s="30"/>
      <c r="P8" s="30"/>
      <c r="Q8" s="21"/>
      <c r="R8" s="27"/>
      <c r="S8" s="18"/>
      <c r="T8" s="3"/>
      <c r="U8" s="3"/>
      <c r="V8" s="3"/>
      <c r="W8" s="3"/>
      <c r="X8" s="3"/>
    </row>
    <row r="9" spans="1:24" ht="12.75">
      <c r="A9" s="16"/>
      <c r="B9" s="4" t="s">
        <v>12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17" t="s">
        <v>0</v>
      </c>
      <c r="O9" s="17"/>
      <c r="P9" s="17" t="s">
        <v>13</v>
      </c>
      <c r="Q9" s="19" t="s">
        <v>14</v>
      </c>
      <c r="R9" s="20"/>
      <c r="S9" s="18"/>
      <c r="T9" s="3"/>
      <c r="U9" s="3"/>
      <c r="V9" s="3"/>
      <c r="W9" s="3"/>
      <c r="X9" s="3"/>
    </row>
    <row r="10" spans="1:24" ht="12.75">
      <c r="A10" s="14"/>
      <c r="B10" s="15" t="s">
        <v>16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9"/>
      <c r="S10" s="3"/>
      <c r="T10" s="3"/>
      <c r="U10" s="3"/>
      <c r="V10" s="3"/>
      <c r="W10" s="3"/>
      <c r="X10" s="3"/>
    </row>
    <row r="11" spans="1:24" ht="12.75">
      <c r="A11" s="16"/>
      <c r="B11" s="51" t="s">
        <v>18</v>
      </c>
      <c r="C11" s="52"/>
      <c r="D11" s="52"/>
      <c r="E11" s="52" t="s">
        <v>25</v>
      </c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3"/>
      <c r="S11" s="3"/>
      <c r="T11" s="3"/>
      <c r="U11" s="3"/>
      <c r="V11" s="3"/>
      <c r="W11" s="3"/>
      <c r="X11" s="3"/>
    </row>
    <row r="12" spans="1:18" ht="12.75">
      <c r="A12" s="54"/>
      <c r="B12" s="4" t="s">
        <v>24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6"/>
    </row>
    <row r="13" spans="1:18" ht="12.75">
      <c r="A13" s="54"/>
      <c r="B13" s="4" t="s">
        <v>23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6"/>
    </row>
    <row r="14" spans="1:18" ht="12.75">
      <c r="A14" s="54"/>
      <c r="B14" s="4" t="s">
        <v>57</v>
      </c>
      <c r="C14" s="57" t="s">
        <v>58</v>
      </c>
      <c r="D14" s="57"/>
      <c r="E14" s="57"/>
      <c r="F14" s="58" t="s">
        <v>59</v>
      </c>
      <c r="G14" s="58"/>
      <c r="H14" s="58"/>
      <c r="I14" s="58"/>
      <c r="J14" s="58"/>
      <c r="K14" s="57"/>
      <c r="L14" s="57"/>
      <c r="M14" s="57"/>
      <c r="N14" s="55"/>
      <c r="O14" s="55"/>
      <c r="P14" s="55"/>
      <c r="Q14" s="55"/>
      <c r="R14" s="56"/>
    </row>
    <row r="15" spans="1:18" ht="12.75">
      <c r="A15" s="54"/>
      <c r="B15" s="4" t="s">
        <v>19</v>
      </c>
      <c r="C15" s="57"/>
      <c r="D15" s="57"/>
      <c r="E15" s="57"/>
      <c r="F15" s="58" t="s">
        <v>20</v>
      </c>
      <c r="G15" s="57"/>
      <c r="H15" s="57"/>
      <c r="I15" s="57"/>
      <c r="J15" s="58" t="s">
        <v>21</v>
      </c>
      <c r="K15" s="57"/>
      <c r="L15" s="57"/>
      <c r="M15" s="57"/>
      <c r="N15" s="55"/>
      <c r="O15" s="55"/>
      <c r="P15" s="55"/>
      <c r="Q15" s="55"/>
      <c r="R15" s="56"/>
    </row>
    <row r="16" spans="1:18" ht="12.75">
      <c r="A16" s="54"/>
      <c r="B16" s="4" t="s">
        <v>22</v>
      </c>
      <c r="C16" s="55"/>
      <c r="D16" s="55"/>
      <c r="E16" s="58" t="str">
        <f>IF(Data!$C$2=1,"ft2","m2")</f>
        <v>ft2</v>
      </c>
      <c r="F16" s="58" t="s">
        <v>26</v>
      </c>
      <c r="G16" s="58"/>
      <c r="H16" s="55"/>
      <c r="I16" s="55"/>
      <c r="J16" s="58" t="str">
        <f>IF(Data!$C$2=1,"ft2","m2")</f>
        <v>ft2</v>
      </c>
      <c r="K16" s="57"/>
      <c r="L16" s="57"/>
      <c r="M16" s="57"/>
      <c r="N16" s="55"/>
      <c r="O16" s="55"/>
      <c r="P16" s="55"/>
      <c r="Q16" s="55"/>
      <c r="R16" s="56"/>
    </row>
    <row r="17" spans="1:18" ht="12.75">
      <c r="A17" s="46" t="s">
        <v>27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8"/>
    </row>
    <row r="18" spans="1:18" ht="12.75">
      <c r="A18" s="59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1"/>
    </row>
    <row r="19" spans="1:18" ht="12.75">
      <c r="A19" s="54"/>
      <c r="B19" s="58"/>
      <c r="C19" s="58"/>
      <c r="D19" s="58"/>
      <c r="E19" s="58"/>
      <c r="F19" s="62" t="s">
        <v>30</v>
      </c>
      <c r="G19" s="62"/>
      <c r="H19" s="62"/>
      <c r="I19" s="62"/>
      <c r="J19" s="62"/>
      <c r="K19" s="62"/>
      <c r="L19" s="62" t="s">
        <v>31</v>
      </c>
      <c r="M19" s="62"/>
      <c r="N19" s="62"/>
      <c r="O19" s="62"/>
      <c r="P19" s="62"/>
      <c r="Q19" s="62"/>
      <c r="R19" s="63"/>
    </row>
    <row r="20" spans="1:18" ht="12.75">
      <c r="A20" s="54"/>
      <c r="B20" s="58"/>
      <c r="C20" s="58"/>
      <c r="D20" s="58"/>
      <c r="E20" s="58"/>
      <c r="F20" s="62" t="s">
        <v>39</v>
      </c>
      <c r="G20" s="62"/>
      <c r="H20" s="62"/>
      <c r="I20" s="62" t="s">
        <v>40</v>
      </c>
      <c r="J20" s="62"/>
      <c r="K20" s="62"/>
      <c r="L20" s="62" t="s">
        <v>39</v>
      </c>
      <c r="M20" s="62"/>
      <c r="N20" s="62"/>
      <c r="O20" s="62" t="s">
        <v>40</v>
      </c>
      <c r="P20" s="62"/>
      <c r="Q20" s="62"/>
      <c r="R20" s="63"/>
    </row>
    <row r="21" spans="1:18" ht="12.75">
      <c r="A21" s="54"/>
      <c r="B21" s="64" t="s">
        <v>38</v>
      </c>
      <c r="C21" s="65"/>
      <c r="D21" s="65"/>
      <c r="E21" s="65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3"/>
    </row>
    <row r="22" spans="1:18" ht="12.75">
      <c r="A22" s="54"/>
      <c r="B22" s="64" t="s">
        <v>32</v>
      </c>
      <c r="C22" s="65"/>
      <c r="D22" s="65"/>
      <c r="E22" s="65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3"/>
    </row>
    <row r="23" spans="1:18" ht="12.75">
      <c r="A23" s="54"/>
      <c r="B23" s="64" t="s">
        <v>33</v>
      </c>
      <c r="C23" s="65"/>
      <c r="D23" s="65"/>
      <c r="E23" s="65" t="str">
        <f>IF(Data!$C$2=1,"lb/h","kg/h")</f>
        <v>lb/h</v>
      </c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3"/>
    </row>
    <row r="24" spans="1:18" ht="12.75">
      <c r="A24" s="54"/>
      <c r="B24" s="64" t="s">
        <v>34</v>
      </c>
      <c r="C24" s="65"/>
      <c r="D24" s="65"/>
      <c r="E24" s="65" t="str">
        <f>IF(Data!$C$2=1,"lb/h","kg/h")</f>
        <v>lb/h</v>
      </c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3"/>
    </row>
    <row r="25" spans="1:18" ht="12.75">
      <c r="A25" s="54"/>
      <c r="B25" s="64" t="s">
        <v>35</v>
      </c>
      <c r="C25" s="65"/>
      <c r="D25" s="65"/>
      <c r="E25" s="65" t="str">
        <f>IF(Data!$C$2=1,"lb/h","kg/h")</f>
        <v>lb/h</v>
      </c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3"/>
    </row>
    <row r="26" spans="1:18" ht="12.75">
      <c r="A26" s="54"/>
      <c r="B26" s="64" t="s">
        <v>36</v>
      </c>
      <c r="C26" s="65"/>
      <c r="D26" s="65"/>
      <c r="E26" s="65" t="str">
        <f>IF(Data!$C$2=1,"lb/h","kg/h")</f>
        <v>lb/h</v>
      </c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3"/>
    </row>
    <row r="27" spans="1:18" ht="12.75">
      <c r="A27" s="54"/>
      <c r="B27" s="64" t="s">
        <v>37</v>
      </c>
      <c r="C27" s="65"/>
      <c r="D27" s="65"/>
      <c r="E27" s="65" t="str">
        <f>IF(Data!$C$2=1,"lb/h","kg/h")</f>
        <v>lb/h</v>
      </c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3"/>
    </row>
    <row r="28" spans="1:18" ht="12.75">
      <c r="A28" s="54"/>
      <c r="B28" s="64" t="s">
        <v>41</v>
      </c>
      <c r="C28" s="65"/>
      <c r="D28" s="65"/>
      <c r="E28" s="65" t="str">
        <f>IF(Data!$C$2=1,"lb/cu ft","kg/m3")</f>
        <v>lb/cu ft</v>
      </c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3"/>
    </row>
    <row r="29" spans="1:18" ht="12.75">
      <c r="A29" s="54"/>
      <c r="B29" s="64" t="s">
        <v>89</v>
      </c>
      <c r="C29" s="65"/>
      <c r="D29" s="65"/>
      <c r="E29" s="65" t="str">
        <f>IF(Data!$C$2=1,"lbm/ft.s","N.s/m2")</f>
        <v>lbm/ft.s</v>
      </c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3"/>
    </row>
    <row r="30" spans="1:18" ht="12.75">
      <c r="A30" s="54"/>
      <c r="B30" s="64" t="s">
        <v>42</v>
      </c>
      <c r="C30" s="65"/>
      <c r="D30" s="65"/>
      <c r="E30" s="65" t="str">
        <f>IF(Data!$C$2=1,"Btu/lb.F","kJ/kg.K")</f>
        <v>Btu/lb.F</v>
      </c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3"/>
    </row>
    <row r="31" spans="1:18" ht="12.75">
      <c r="A31" s="54"/>
      <c r="B31" s="64" t="s">
        <v>62</v>
      </c>
      <c r="C31" s="65"/>
      <c r="D31" s="65"/>
      <c r="E31" s="65" t="str">
        <f>IF(Data!$C$2=1,"Btu.ft/h.ft2.F","W/m.K")</f>
        <v>Btu.ft/h.ft2.F</v>
      </c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3"/>
    </row>
    <row r="32" spans="1:18" ht="12.75">
      <c r="A32" s="54"/>
      <c r="B32" s="64" t="s">
        <v>43</v>
      </c>
      <c r="C32" s="65"/>
      <c r="D32" s="65"/>
      <c r="E32" s="65" t="str">
        <f>IF(Data!$C$2=1,"Btu/lb","kJ/kg")</f>
        <v>Btu/lb</v>
      </c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3"/>
    </row>
    <row r="33" spans="1:18" ht="12.75">
      <c r="A33" s="54"/>
      <c r="B33" s="64" t="s">
        <v>44</v>
      </c>
      <c r="C33" s="65"/>
      <c r="D33" s="65"/>
      <c r="E33" s="65" t="str">
        <f>"º"&amp;IF(Data!$C$2=1,"F","C")</f>
        <v>ºF</v>
      </c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3"/>
    </row>
    <row r="34" spans="1:18" ht="12.75">
      <c r="A34" s="54"/>
      <c r="B34" s="64" t="s">
        <v>45</v>
      </c>
      <c r="C34" s="65"/>
      <c r="D34" s="65"/>
      <c r="E34" s="65" t="str">
        <f>"º"&amp;IF(Data!$C$2=1,"F","C")</f>
        <v>ºF</v>
      </c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3"/>
    </row>
    <row r="35" spans="1:18" ht="12.75">
      <c r="A35" s="54"/>
      <c r="B35" s="64" t="s">
        <v>46</v>
      </c>
      <c r="C35" s="65"/>
      <c r="D35" s="65"/>
      <c r="E35" s="65" t="str">
        <f>"º"&amp;IF(Data!$C$2=1,"F","C")</f>
        <v>ºF</v>
      </c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3"/>
    </row>
    <row r="36" spans="1:18" ht="12.75">
      <c r="A36" s="54"/>
      <c r="B36" s="64" t="s">
        <v>47</v>
      </c>
      <c r="C36" s="65"/>
      <c r="D36" s="65"/>
      <c r="E36" s="65" t="str">
        <f>IF(Data!$C$2=1,"psia","bara")</f>
        <v>psia</v>
      </c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3"/>
    </row>
    <row r="37" spans="1:18" ht="12.75">
      <c r="A37" s="54"/>
      <c r="B37" s="64" t="s">
        <v>48</v>
      </c>
      <c r="C37" s="65"/>
      <c r="D37" s="65"/>
      <c r="E37" s="65" t="str">
        <f>IF(Data!$C$2=1,"psi","bar")</f>
        <v>psi</v>
      </c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3"/>
    </row>
    <row r="38" spans="1:18" ht="12.75">
      <c r="A38" s="54"/>
      <c r="B38" s="64" t="s">
        <v>49</v>
      </c>
      <c r="C38" s="65"/>
      <c r="D38" s="65"/>
      <c r="E38" s="65" t="str">
        <f>IF(Data!$C$2=1,"psi","bar")</f>
        <v>psi</v>
      </c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3"/>
    </row>
    <row r="39" spans="1:18" ht="12.75">
      <c r="A39" s="54"/>
      <c r="B39" s="66" t="s">
        <v>51</v>
      </c>
      <c r="C39" s="67"/>
      <c r="D39" s="67"/>
      <c r="E39" s="67" t="str">
        <f>IF(Data!$C$2=1,"ft/s","m/s")</f>
        <v>ft/s</v>
      </c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3"/>
    </row>
    <row r="40" spans="1:18" ht="12.75">
      <c r="A40" s="54"/>
      <c r="B40" s="68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70"/>
      <c r="R40" s="63"/>
    </row>
    <row r="41" spans="1:18" ht="12.75">
      <c r="A41" s="54"/>
      <c r="B41" s="71" t="s">
        <v>50</v>
      </c>
      <c r="C41" s="72"/>
      <c r="D41" s="72"/>
      <c r="E41" s="73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3"/>
    </row>
    <row r="42" spans="1:18" ht="12.75">
      <c r="A42" s="54"/>
      <c r="B42" s="64" t="s">
        <v>90</v>
      </c>
      <c r="C42" s="65"/>
      <c r="D42" s="65"/>
      <c r="E42" s="74" t="str">
        <f>IF(Data!$C$2=1,"Btu/h.ft2.F","W/m2.K")</f>
        <v>Btu/h.ft2.F</v>
      </c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3"/>
    </row>
    <row r="43" spans="1:18" ht="12.75">
      <c r="A43" s="54"/>
      <c r="B43" s="64" t="s">
        <v>52</v>
      </c>
      <c r="C43" s="65"/>
      <c r="D43" s="65"/>
      <c r="E43" s="74" t="str">
        <f>IF(Data!$C$2=1,"Btu/h.ft2.F","W/m2.K")</f>
        <v>Btu/h.ft2.F</v>
      </c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3"/>
    </row>
    <row r="44" spans="1:18" ht="12.75">
      <c r="A44" s="54"/>
      <c r="B44" s="64" t="s">
        <v>53</v>
      </c>
      <c r="C44" s="65"/>
      <c r="D44" s="65"/>
      <c r="E44" s="74" t="str">
        <f>IF(Data!$C$2=1,"Btu/h","kW")</f>
        <v>Btu/h</v>
      </c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3"/>
    </row>
    <row r="45" spans="1:18" ht="15" customHeight="1">
      <c r="A45" s="54"/>
      <c r="B45" s="64" t="s">
        <v>54</v>
      </c>
      <c r="C45" s="65"/>
      <c r="D45" s="65"/>
      <c r="E45" s="74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3"/>
    </row>
    <row r="46" spans="1:18" ht="12.75">
      <c r="A46" s="54"/>
      <c r="B46" s="64" t="s">
        <v>55</v>
      </c>
      <c r="C46" s="65"/>
      <c r="D46" s="65"/>
      <c r="E46" s="74" t="str">
        <f>"º"&amp;IF(Data!$C$2=1,"F","C")</f>
        <v>ºF</v>
      </c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3"/>
    </row>
    <row r="47" spans="1:18" ht="12.75">
      <c r="A47" s="54"/>
      <c r="B47" s="64" t="s">
        <v>56</v>
      </c>
      <c r="C47" s="65"/>
      <c r="D47" s="65"/>
      <c r="E47" s="74" t="str">
        <f>IF(Data!$C$2=1,"ft2","m2")</f>
        <v>ft2</v>
      </c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3"/>
    </row>
    <row r="48" spans="1:18" ht="12.75">
      <c r="A48" s="71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6"/>
    </row>
    <row r="49" spans="1:18" ht="12.75">
      <c r="A49" s="46" t="s">
        <v>28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8"/>
    </row>
    <row r="50" spans="1:18" ht="12.75">
      <c r="A50" s="66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8"/>
    </row>
    <row r="51" spans="1:18" ht="12.75">
      <c r="A51" s="54"/>
      <c r="B51" s="55" t="s">
        <v>60</v>
      </c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6"/>
    </row>
    <row r="52" spans="1:18" ht="12.75">
      <c r="A52" s="54"/>
      <c r="B52" s="58" t="s">
        <v>61</v>
      </c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6"/>
    </row>
    <row r="53" spans="1:18" ht="15" customHeight="1">
      <c r="A53" s="54"/>
      <c r="B53" s="58" t="s">
        <v>63</v>
      </c>
      <c r="C53" s="58"/>
      <c r="D53" s="58"/>
      <c r="E53" s="55" t="s">
        <v>64</v>
      </c>
      <c r="F53" s="55"/>
      <c r="G53" s="55"/>
      <c r="H53" s="58"/>
      <c r="I53" s="58" t="str">
        <f>IF(Data!$C$2=1,"in","mm")</f>
        <v>in</v>
      </c>
      <c r="J53" s="58" t="s">
        <v>91</v>
      </c>
      <c r="K53" s="58"/>
      <c r="L53" s="58" t="s">
        <v>92</v>
      </c>
      <c r="M53" s="58"/>
      <c r="N53" s="58" t="s">
        <v>65</v>
      </c>
      <c r="O53" s="55"/>
      <c r="P53" s="55"/>
      <c r="Q53" s="55"/>
      <c r="R53" s="56"/>
    </row>
    <row r="54" spans="1:18" ht="12.75">
      <c r="A54" s="54"/>
      <c r="B54" s="58" t="s">
        <v>66</v>
      </c>
      <c r="C54" s="58"/>
      <c r="D54" s="58" t="str">
        <f>IF(Data!$C$2=1,"ft","m")</f>
        <v>ft</v>
      </c>
      <c r="E54" s="55" t="s">
        <v>67</v>
      </c>
      <c r="F54" s="55"/>
      <c r="G54" s="55"/>
      <c r="H54" s="58"/>
      <c r="I54" s="58" t="str">
        <f>IF(Data!$C$2=1,"in","mm")</f>
        <v>in</v>
      </c>
      <c r="J54" s="55" t="s">
        <v>68</v>
      </c>
      <c r="K54" s="55"/>
      <c r="L54" s="55"/>
      <c r="M54" s="58"/>
      <c r="N54" s="58" t="str">
        <f>IF(Data!$C$2=1,"in","mm")</f>
        <v>in</v>
      </c>
      <c r="O54" s="55"/>
      <c r="P54" s="55"/>
      <c r="Q54" s="55"/>
      <c r="R54" s="56"/>
    </row>
    <row r="55" spans="1:18" ht="12.75">
      <c r="A55" s="54"/>
      <c r="B55" s="58" t="s">
        <v>88</v>
      </c>
      <c r="C55" s="58"/>
      <c r="D55" s="58" t="str">
        <f>IF(Data!$C$2=1,"psia","bara")</f>
        <v>psia</v>
      </c>
      <c r="E55" s="55" t="s">
        <v>84</v>
      </c>
      <c r="F55" s="55"/>
      <c r="G55" s="55"/>
      <c r="H55" s="58"/>
      <c r="I55" s="58" t="str">
        <f>IF(Data!$C$2=1,"psia","bara")</f>
        <v>psia</v>
      </c>
      <c r="J55" s="55" t="s">
        <v>85</v>
      </c>
      <c r="K55" s="55"/>
      <c r="L55" s="55"/>
      <c r="M55" s="58"/>
      <c r="N55" s="58" t="str">
        <f>IF(Data!$C$2=1,"psia","bara")</f>
        <v>psia</v>
      </c>
      <c r="O55" s="55"/>
      <c r="P55" s="55"/>
      <c r="Q55" s="55"/>
      <c r="R55" s="56"/>
    </row>
    <row r="56" spans="1:18" ht="12.75">
      <c r="A56" s="54"/>
      <c r="B56" s="58" t="s">
        <v>83</v>
      </c>
      <c r="C56" s="58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6"/>
    </row>
    <row r="57" spans="1:18" ht="12.75">
      <c r="A57" s="54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6"/>
    </row>
    <row r="58" spans="1:18" ht="12.75">
      <c r="A58" s="54"/>
      <c r="B58" s="55" t="s">
        <v>69</v>
      </c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6"/>
    </row>
    <row r="59" spans="1:18" ht="12.75">
      <c r="A59" s="54"/>
      <c r="B59" s="58" t="s">
        <v>61</v>
      </c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6"/>
    </row>
    <row r="60" spans="1:18" ht="12.75">
      <c r="A60" s="54"/>
      <c r="B60" s="58" t="s">
        <v>66</v>
      </c>
      <c r="C60" s="58"/>
      <c r="D60" s="58" t="str">
        <f>IF(Data!$C$2=1,"ft","m")</f>
        <v>ft</v>
      </c>
      <c r="E60" s="55" t="s">
        <v>70</v>
      </c>
      <c r="F60" s="55"/>
      <c r="G60" s="55"/>
      <c r="H60" s="58"/>
      <c r="I60" s="58" t="str">
        <f>IF(Data!$C$2=1,"in","mm")</f>
        <v>in</v>
      </c>
      <c r="J60" s="55" t="s">
        <v>68</v>
      </c>
      <c r="K60" s="55"/>
      <c r="L60" s="55"/>
      <c r="M60" s="58"/>
      <c r="N60" s="58" t="str">
        <f>IF(Data!$C$2=1,"in","mm")</f>
        <v>in</v>
      </c>
      <c r="O60" s="55"/>
      <c r="P60" s="55"/>
      <c r="Q60" s="55"/>
      <c r="R60" s="56"/>
    </row>
    <row r="61" spans="1:18" ht="12.75">
      <c r="A61" s="54"/>
      <c r="B61" s="58" t="s">
        <v>88</v>
      </c>
      <c r="C61" s="58"/>
      <c r="D61" s="58" t="str">
        <f>IF(Data!$C$2=1,"psia","bara")</f>
        <v>psia</v>
      </c>
      <c r="E61" s="55" t="s">
        <v>84</v>
      </c>
      <c r="F61" s="55"/>
      <c r="G61" s="55"/>
      <c r="H61" s="58"/>
      <c r="I61" s="58" t="str">
        <f>IF(Data!$C$2=1,"psia","bara")</f>
        <v>psia</v>
      </c>
      <c r="J61" s="55" t="s">
        <v>86</v>
      </c>
      <c r="K61" s="55"/>
      <c r="L61" s="55"/>
      <c r="M61" s="58"/>
      <c r="N61" s="58" t="str">
        <f>IF(Data!$C$2=1,"psia","bara")</f>
        <v>psia</v>
      </c>
      <c r="O61" s="55"/>
      <c r="P61" s="55"/>
      <c r="Q61" s="55"/>
      <c r="R61" s="56"/>
    </row>
    <row r="62" spans="1:18" ht="12.75">
      <c r="A62" s="54"/>
      <c r="B62" s="58" t="s">
        <v>72</v>
      </c>
      <c r="C62" s="58"/>
      <c r="D62" s="58"/>
      <c r="E62" s="55" t="s">
        <v>73</v>
      </c>
      <c r="F62" s="55"/>
      <c r="G62" s="55"/>
      <c r="H62" s="58"/>
      <c r="I62" s="58"/>
      <c r="J62" s="55" t="s">
        <v>74</v>
      </c>
      <c r="K62" s="55"/>
      <c r="L62" s="55"/>
      <c r="M62" s="58"/>
      <c r="N62" s="58" t="str">
        <f>IF(Data!$C$2=1,"in","mm")</f>
        <v>in</v>
      </c>
      <c r="O62" s="55"/>
      <c r="P62" s="55"/>
      <c r="Q62" s="55"/>
      <c r="R62" s="56"/>
    </row>
    <row r="63" spans="1:18" ht="12.75">
      <c r="A63" s="54"/>
      <c r="B63" s="58" t="s">
        <v>71</v>
      </c>
      <c r="C63" s="55"/>
      <c r="D63" s="55"/>
      <c r="E63" s="55"/>
      <c r="F63" s="55"/>
      <c r="G63" s="55"/>
      <c r="H63" s="55"/>
      <c r="I63" s="55"/>
      <c r="J63" s="55" t="s">
        <v>76</v>
      </c>
      <c r="K63" s="55"/>
      <c r="L63" s="55"/>
      <c r="M63" s="58"/>
      <c r="N63" s="58" t="str">
        <f>IF(Data!$C$2=1,"in","mm")</f>
        <v>in</v>
      </c>
      <c r="O63" s="55"/>
      <c r="P63" s="55"/>
      <c r="Q63" s="55"/>
      <c r="R63" s="56"/>
    </row>
    <row r="64" spans="1:18" ht="12.75">
      <c r="A64" s="54"/>
      <c r="B64" s="58" t="s">
        <v>75</v>
      </c>
      <c r="C64" s="55"/>
      <c r="D64" s="55"/>
      <c r="E64" s="55"/>
      <c r="F64" s="55"/>
      <c r="G64" s="55"/>
      <c r="H64" s="55"/>
      <c r="I64" s="55"/>
      <c r="J64" s="58" t="s">
        <v>77</v>
      </c>
      <c r="K64" s="58"/>
      <c r="L64" s="55"/>
      <c r="M64" s="55"/>
      <c r="N64" s="55"/>
      <c r="O64" s="55"/>
      <c r="P64" s="55"/>
      <c r="Q64" s="55"/>
      <c r="R64" s="56"/>
    </row>
    <row r="65" spans="1:18" ht="12.75">
      <c r="A65" s="54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6"/>
    </row>
    <row r="66" spans="1:18" ht="12.75">
      <c r="A66" s="54"/>
      <c r="B66" s="55" t="s">
        <v>78</v>
      </c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6"/>
    </row>
    <row r="67" spans="1:18" ht="12.75">
      <c r="A67" s="54"/>
      <c r="B67" s="58" t="s">
        <v>79</v>
      </c>
      <c r="C67" s="58"/>
      <c r="D67" s="58" t="str">
        <f>IF(Data!$C$2=1,"in","mm")&amp;" N.B."</f>
        <v>in N.B.</v>
      </c>
      <c r="E67" s="55" t="s">
        <v>80</v>
      </c>
      <c r="F67" s="55"/>
      <c r="G67" s="55"/>
      <c r="H67" s="58"/>
      <c r="I67" s="58" t="str">
        <f>IF(Data!$C$2=1,"in","mm")&amp;" N.B."</f>
        <v>in N.B.</v>
      </c>
      <c r="J67" s="55"/>
      <c r="K67" s="55"/>
      <c r="L67" s="55"/>
      <c r="M67" s="55"/>
      <c r="N67" s="55"/>
      <c r="O67" s="55"/>
      <c r="P67" s="55"/>
      <c r="Q67" s="55"/>
      <c r="R67" s="56"/>
    </row>
    <row r="68" spans="1:18" ht="12.75">
      <c r="A68" s="54"/>
      <c r="B68" s="58" t="s">
        <v>81</v>
      </c>
      <c r="C68" s="58"/>
      <c r="D68" s="58" t="str">
        <f>IF(Data!$C$2=1,"in","mm")&amp;" N.B."</f>
        <v>in N.B.</v>
      </c>
      <c r="E68" s="55" t="s">
        <v>82</v>
      </c>
      <c r="F68" s="55"/>
      <c r="G68" s="55"/>
      <c r="H68" s="58"/>
      <c r="I68" s="58" t="str">
        <f>IF(Data!$C$2=1,"in","mm")&amp;" N.B."</f>
        <v>in N.B.</v>
      </c>
      <c r="J68" s="55"/>
      <c r="K68" s="55"/>
      <c r="L68" s="55"/>
      <c r="M68" s="55"/>
      <c r="N68" s="55"/>
      <c r="O68" s="55"/>
      <c r="P68" s="55"/>
      <c r="Q68" s="55"/>
      <c r="R68" s="56"/>
    </row>
    <row r="69" spans="1:18" ht="12.75">
      <c r="A69" s="71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6"/>
    </row>
    <row r="70" spans="1:18" ht="12.75">
      <c r="A70" s="81" t="s">
        <v>29</v>
      </c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3"/>
    </row>
    <row r="71" spans="1:18" ht="12.75">
      <c r="A71" s="54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</row>
    <row r="72" spans="1:18" ht="12.75">
      <c r="A72" s="54"/>
      <c r="B72" s="79" t="str">
        <f>1&amp;"."</f>
        <v>1.</v>
      </c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56"/>
    </row>
    <row r="73" spans="1:18" ht="12.75">
      <c r="A73" s="54"/>
      <c r="B73" s="79" t="str">
        <f>2&amp;"."</f>
        <v>2.</v>
      </c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56"/>
    </row>
    <row r="74" spans="1:18" ht="12.75">
      <c r="A74" s="54"/>
      <c r="B74" s="79" t="str">
        <f>3&amp;"."</f>
        <v>3.</v>
      </c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56"/>
    </row>
    <row r="75" spans="1:18" ht="12.75">
      <c r="A75" s="54"/>
      <c r="B75" s="79" t="str">
        <f>4&amp;"."</f>
        <v>4.</v>
      </c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56"/>
    </row>
    <row r="76" spans="1:18" ht="12.75">
      <c r="A76" s="54"/>
      <c r="B76" s="79" t="str">
        <f>5&amp;"."</f>
        <v>5.</v>
      </c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56"/>
    </row>
    <row r="77" spans="1:18" ht="12.75">
      <c r="A77" s="54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6"/>
    </row>
    <row r="78" spans="1:18" ht="12.75">
      <c r="A78" s="54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6"/>
    </row>
    <row r="79" spans="1:18" ht="12.75">
      <c r="A79" s="54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6"/>
    </row>
    <row r="80" spans="1:18" ht="12.75">
      <c r="A80" s="71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6"/>
    </row>
  </sheetData>
  <mergeCells count="157">
    <mergeCell ref="F45:Q45"/>
    <mergeCell ref="A17:R17"/>
    <mergeCell ref="A49:R49"/>
    <mergeCell ref="A70:R70"/>
    <mergeCell ref="J67:R68"/>
    <mergeCell ref="O59:R64"/>
    <mergeCell ref="O53:R55"/>
    <mergeCell ref="F63:I64"/>
    <mergeCell ref="F59:N59"/>
    <mergeCell ref="A18:R18"/>
    <mergeCell ref="F44:K44"/>
    <mergeCell ref="L44:Q44"/>
    <mergeCell ref="C72:R72"/>
    <mergeCell ref="C73:R73"/>
    <mergeCell ref="F43:K43"/>
    <mergeCell ref="L43:Q43"/>
    <mergeCell ref="C74:R74"/>
    <mergeCell ref="C75:R75"/>
    <mergeCell ref="F47:Q47"/>
    <mergeCell ref="C76:R76"/>
    <mergeCell ref="B40:Q40"/>
    <mergeCell ref="F46:Q46"/>
    <mergeCell ref="F42:K42"/>
    <mergeCell ref="L42:Q42"/>
    <mergeCell ref="F41:H41"/>
    <mergeCell ref="I41:K41"/>
    <mergeCell ref="L41:N41"/>
    <mergeCell ref="O41:Q41"/>
    <mergeCell ref="F39:H39"/>
    <mergeCell ref="I39:K39"/>
    <mergeCell ref="L39:N39"/>
    <mergeCell ref="O39:Q39"/>
    <mergeCell ref="F38:K38"/>
    <mergeCell ref="L38:Q38"/>
    <mergeCell ref="C11:D11"/>
    <mergeCell ref="E11:G11"/>
    <mergeCell ref="H11:R11"/>
    <mergeCell ref="A3:J3"/>
    <mergeCell ref="A1:J2"/>
    <mergeCell ref="A7:J7"/>
    <mergeCell ref="C12:R12"/>
    <mergeCell ref="A4:J6"/>
    <mergeCell ref="C13:R13"/>
    <mergeCell ref="C14:E14"/>
    <mergeCell ref="C15:E15"/>
    <mergeCell ref="G15:I15"/>
    <mergeCell ref="K15:M15"/>
    <mergeCell ref="N14:R16"/>
    <mergeCell ref="K14:M14"/>
    <mergeCell ref="C16:D16"/>
    <mergeCell ref="H16:I16"/>
    <mergeCell ref="K16:M16"/>
    <mergeCell ref="N8:P8"/>
    <mergeCell ref="B48:R48"/>
    <mergeCell ref="F19:K19"/>
    <mergeCell ref="F20:H20"/>
    <mergeCell ref="I20:K20"/>
    <mergeCell ref="L20:N20"/>
    <mergeCell ref="O20:Q20"/>
    <mergeCell ref="C8:M8"/>
    <mergeCell ref="C9:M9"/>
    <mergeCell ref="C10:M10"/>
    <mergeCell ref="B50:R50"/>
    <mergeCell ref="L19:Q19"/>
    <mergeCell ref="F21:H21"/>
    <mergeCell ref="I21:K21"/>
    <mergeCell ref="L21:N21"/>
    <mergeCell ref="O21:Q21"/>
    <mergeCell ref="B51:R51"/>
    <mergeCell ref="B57:R57"/>
    <mergeCell ref="B58:R58"/>
    <mergeCell ref="B65:R65"/>
    <mergeCell ref="E53:G53"/>
    <mergeCell ref="E54:G54"/>
    <mergeCell ref="E55:G55"/>
    <mergeCell ref="J54:L54"/>
    <mergeCell ref="J55:L55"/>
    <mergeCell ref="E60:G60"/>
    <mergeCell ref="B66:R66"/>
    <mergeCell ref="B69:R69"/>
    <mergeCell ref="B71:R71"/>
    <mergeCell ref="E67:G67"/>
    <mergeCell ref="E68:G68"/>
    <mergeCell ref="B77:R77"/>
    <mergeCell ref="B78:R78"/>
    <mergeCell ref="B79:R79"/>
    <mergeCell ref="B80:R80"/>
    <mergeCell ref="E61:G61"/>
    <mergeCell ref="E62:G62"/>
    <mergeCell ref="J60:L60"/>
    <mergeCell ref="J62:L62"/>
    <mergeCell ref="J61:L61"/>
    <mergeCell ref="J63:L63"/>
    <mergeCell ref="L64:N64"/>
    <mergeCell ref="C63:E63"/>
    <mergeCell ref="C64:E64"/>
    <mergeCell ref="C59:E59"/>
    <mergeCell ref="C52:E52"/>
    <mergeCell ref="F52:R52"/>
    <mergeCell ref="D56:R56"/>
    <mergeCell ref="F23:K23"/>
    <mergeCell ref="F22:K22"/>
    <mergeCell ref="L22:Q22"/>
    <mergeCell ref="F24:H24"/>
    <mergeCell ref="I24:K24"/>
    <mergeCell ref="L24:N24"/>
    <mergeCell ref="O24:Q24"/>
    <mergeCell ref="F25:H25"/>
    <mergeCell ref="I25:K25"/>
    <mergeCell ref="L25:N25"/>
    <mergeCell ref="O25:Q25"/>
    <mergeCell ref="F26:H26"/>
    <mergeCell ref="I26:K26"/>
    <mergeCell ref="L26:N26"/>
    <mergeCell ref="O26:Q26"/>
    <mergeCell ref="F27:K27"/>
    <mergeCell ref="L27:Q27"/>
    <mergeCell ref="F28:H28"/>
    <mergeCell ref="I28:K28"/>
    <mergeCell ref="L28:N28"/>
    <mergeCell ref="O28:Q28"/>
    <mergeCell ref="F29:H29"/>
    <mergeCell ref="I29:K29"/>
    <mergeCell ref="L29:N29"/>
    <mergeCell ref="O29:Q29"/>
    <mergeCell ref="F30:H30"/>
    <mergeCell ref="I30:K30"/>
    <mergeCell ref="L30:N30"/>
    <mergeCell ref="O30:Q30"/>
    <mergeCell ref="F31:H31"/>
    <mergeCell ref="I31:K31"/>
    <mergeCell ref="L31:N31"/>
    <mergeCell ref="O31:Q31"/>
    <mergeCell ref="F32:H32"/>
    <mergeCell ref="I32:K32"/>
    <mergeCell ref="L32:N32"/>
    <mergeCell ref="O32:Q32"/>
    <mergeCell ref="F33:H33"/>
    <mergeCell ref="I33:K33"/>
    <mergeCell ref="L33:N33"/>
    <mergeCell ref="O33:Q33"/>
    <mergeCell ref="F34:H34"/>
    <mergeCell ref="I34:K34"/>
    <mergeCell ref="L34:N34"/>
    <mergeCell ref="O34:Q34"/>
    <mergeCell ref="F35:H35"/>
    <mergeCell ref="I35:K35"/>
    <mergeCell ref="L35:N35"/>
    <mergeCell ref="O35:Q35"/>
    <mergeCell ref="F36:H36"/>
    <mergeCell ref="I36:K36"/>
    <mergeCell ref="L36:N36"/>
    <mergeCell ref="O36:Q36"/>
    <mergeCell ref="N10:R10"/>
    <mergeCell ref="L23:Q23"/>
    <mergeCell ref="F37:K37"/>
    <mergeCell ref="L37:Q37"/>
  </mergeCells>
  <printOptions/>
  <pageMargins left="0.75" right="0.75" top="1" bottom="1" header="0.5" footer="0.5"/>
  <pageSetup fitToHeight="1" fitToWidth="1" horizontalDpi="300" verticalDpi="300" orientation="portrait" scale="5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28"/>
  <sheetViews>
    <sheetView workbookViewId="0" topLeftCell="A1">
      <selection activeCell="C26" sqref="C26"/>
    </sheetView>
  </sheetViews>
  <sheetFormatPr defaultColWidth="9.140625" defaultRowHeight="12.75"/>
  <cols>
    <col min="2" max="2" width="11.7109375" style="0" customWidth="1"/>
    <col min="3" max="3" width="12.140625" style="0" customWidth="1"/>
    <col min="4" max="4" width="11.7109375" style="0" customWidth="1"/>
  </cols>
  <sheetData>
    <row r="2" spans="2:3" ht="12.75">
      <c r="B2" t="s">
        <v>15</v>
      </c>
      <c r="C2">
        <v>1</v>
      </c>
    </row>
    <row r="4" spans="2:9" ht="12.75">
      <c r="B4" s="26"/>
      <c r="C4" s="26" t="b">
        <v>1</v>
      </c>
      <c r="D4" s="26"/>
      <c r="E4" s="26"/>
      <c r="F4" s="26"/>
      <c r="G4" s="26"/>
      <c r="H4" s="26"/>
      <c r="I4" s="26"/>
    </row>
    <row r="5" spans="2:9" ht="12.75">
      <c r="B5" s="26"/>
      <c r="C5" s="26"/>
      <c r="D5" s="26"/>
      <c r="E5" s="26"/>
      <c r="F5" s="26"/>
      <c r="G5" s="26"/>
      <c r="H5" s="26"/>
      <c r="I5" s="26"/>
    </row>
    <row r="6" spans="2:9" ht="12.75">
      <c r="B6" s="25"/>
      <c r="C6" s="25">
        <v>1</v>
      </c>
      <c r="D6" s="25"/>
      <c r="E6" s="25"/>
      <c r="F6" s="25"/>
      <c r="G6" s="26"/>
      <c r="H6" s="26"/>
      <c r="I6" s="26"/>
    </row>
    <row r="7" spans="2:9" ht="12.75">
      <c r="B7" s="25"/>
      <c r="C7" s="25"/>
      <c r="D7" s="25"/>
      <c r="E7" s="25"/>
      <c r="F7" s="26"/>
      <c r="G7" s="26"/>
      <c r="H7" s="26"/>
      <c r="I7" s="26"/>
    </row>
    <row r="8" spans="2:9" ht="12.75">
      <c r="B8" s="25"/>
      <c r="C8" s="25"/>
      <c r="D8" s="25"/>
      <c r="E8" s="25"/>
      <c r="F8" s="26"/>
      <c r="G8" s="26"/>
      <c r="H8" s="26"/>
      <c r="I8" s="26"/>
    </row>
    <row r="9" spans="2:9" ht="12.75">
      <c r="B9" s="25"/>
      <c r="C9" s="25"/>
      <c r="D9" s="25"/>
      <c r="E9" s="25"/>
      <c r="F9" s="25"/>
      <c r="G9" s="26"/>
      <c r="H9" s="25"/>
      <c r="I9" s="25"/>
    </row>
    <row r="10" spans="2:11" ht="12.75">
      <c r="B10" s="25"/>
      <c r="C10" s="25"/>
      <c r="D10" s="25"/>
      <c r="E10" s="25"/>
      <c r="F10" s="25"/>
      <c r="G10" s="26"/>
      <c r="H10" s="26"/>
      <c r="I10" s="26"/>
      <c r="J10" s="18"/>
      <c r="K10" s="18"/>
    </row>
    <row r="11" spans="2:11" ht="12.75">
      <c r="B11" s="25"/>
      <c r="C11" s="25"/>
      <c r="D11" s="25"/>
      <c r="E11" s="25"/>
      <c r="F11" s="26"/>
      <c r="G11" s="26"/>
      <c r="H11" s="26"/>
      <c r="I11" s="26"/>
      <c r="J11" s="18"/>
      <c r="K11" s="18"/>
    </row>
    <row r="12" spans="2:11" ht="12.75">
      <c r="B12" s="25"/>
      <c r="C12" s="25"/>
      <c r="D12" s="25"/>
      <c r="E12" s="25"/>
      <c r="F12" s="26"/>
      <c r="G12" s="26"/>
      <c r="H12" s="26"/>
      <c r="I12" s="26"/>
      <c r="J12" s="18"/>
      <c r="K12" s="18"/>
    </row>
    <row r="13" spans="2:11" ht="12.75">
      <c r="B13" s="25"/>
      <c r="C13" s="25"/>
      <c r="D13" s="25"/>
      <c r="E13" s="25"/>
      <c r="F13" s="25"/>
      <c r="G13" s="26"/>
      <c r="H13" s="26"/>
      <c r="I13" s="26"/>
      <c r="J13" s="22"/>
      <c r="K13" s="22"/>
    </row>
    <row r="14" spans="2:9" ht="12.75">
      <c r="B14" s="25"/>
      <c r="C14" s="25"/>
      <c r="D14" s="25"/>
      <c r="E14" s="25"/>
      <c r="F14" s="25"/>
      <c r="G14" s="26"/>
      <c r="H14" s="26"/>
      <c r="I14" s="26"/>
    </row>
    <row r="15" spans="2:9" ht="12.75">
      <c r="B15" s="25"/>
      <c r="C15" s="25"/>
      <c r="D15" s="26"/>
      <c r="E15" s="26"/>
      <c r="F15" s="26"/>
      <c r="G15" s="26"/>
      <c r="H15" s="26"/>
      <c r="I15" s="26"/>
    </row>
    <row r="16" spans="2:9" ht="12.75">
      <c r="B16" s="25"/>
      <c r="C16" s="25"/>
      <c r="D16" s="26"/>
      <c r="E16" s="26"/>
      <c r="F16" s="26"/>
      <c r="G16" s="26"/>
      <c r="H16" s="26"/>
      <c r="I16" s="26"/>
    </row>
    <row r="17" spans="2:9" ht="12.75">
      <c r="B17" s="25"/>
      <c r="C17" s="25"/>
      <c r="D17" s="26"/>
      <c r="E17" s="26"/>
      <c r="F17" s="26"/>
      <c r="G17" s="26"/>
      <c r="H17" s="26"/>
      <c r="I17" s="26"/>
    </row>
    <row r="18" spans="2:9" ht="12.75">
      <c r="B18" s="25"/>
      <c r="C18" s="25"/>
      <c r="D18" s="26"/>
      <c r="E18" s="26"/>
      <c r="F18" s="26"/>
      <c r="G18" s="26"/>
      <c r="H18" s="26"/>
      <c r="I18" s="26"/>
    </row>
    <row r="19" spans="2:9" ht="12.75">
      <c r="B19" s="25"/>
      <c r="C19" s="25"/>
      <c r="D19" s="26"/>
      <c r="E19" s="26"/>
      <c r="F19" s="26"/>
      <c r="G19" s="26"/>
      <c r="H19" s="26"/>
      <c r="I19" s="26"/>
    </row>
    <row r="20" spans="2:9" ht="12.75">
      <c r="B20" s="25"/>
      <c r="C20" s="25"/>
      <c r="D20" s="26"/>
      <c r="E20" s="26"/>
      <c r="F20" s="25"/>
      <c r="G20" s="26"/>
      <c r="H20" s="26"/>
      <c r="I20" s="26"/>
    </row>
    <row r="21" spans="2:9" ht="12.75">
      <c r="B21" s="25"/>
      <c r="C21" s="25"/>
      <c r="D21" s="26"/>
      <c r="E21" s="26"/>
      <c r="F21" s="25"/>
      <c r="G21" s="26"/>
      <c r="H21" s="26"/>
      <c r="I21" s="26"/>
    </row>
    <row r="22" spans="2:9" ht="12.75">
      <c r="B22" s="25"/>
      <c r="C22" s="25"/>
      <c r="D22" s="26"/>
      <c r="E22" s="26"/>
      <c r="F22" s="26"/>
      <c r="G22" s="26"/>
      <c r="H22" s="26"/>
      <c r="I22" s="26"/>
    </row>
    <row r="23" spans="2:9" ht="12.75">
      <c r="B23" s="25"/>
      <c r="C23" s="25"/>
      <c r="D23" s="26"/>
      <c r="E23" s="26"/>
      <c r="F23" s="25"/>
      <c r="G23" s="26"/>
      <c r="H23" s="26"/>
      <c r="I23" s="26"/>
    </row>
    <row r="24" spans="2:3" ht="12.75">
      <c r="B24" s="1"/>
      <c r="C24" s="2"/>
    </row>
    <row r="25" spans="2:3" ht="12.75">
      <c r="B25" s="1"/>
      <c r="C25" s="2"/>
    </row>
    <row r="26" spans="2:3" ht="12.75">
      <c r="B26" s="1"/>
      <c r="C26" s="2"/>
    </row>
    <row r="27" spans="2:3" ht="12.75">
      <c r="B27" s="1"/>
      <c r="C27" s="2"/>
    </row>
    <row r="28" spans="2:3" ht="12.75">
      <c r="B28" s="1"/>
      <c r="C28" s="2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UOP,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Economic Analysis</dc:title>
  <dc:subject>Template for economic analysis of processes</dc:subject>
  <dc:creator>gptowler</dc:creator>
  <cp:keywords/>
  <dc:description/>
  <cp:lastModifiedBy>gptowler</cp:lastModifiedBy>
  <cp:lastPrinted>2004-06-03T14:57:16Z</cp:lastPrinted>
  <dcterms:created xsi:type="dcterms:W3CDTF">2004-05-25T20:35:44Z</dcterms:created>
  <dcterms:modified xsi:type="dcterms:W3CDTF">2004-06-03T15:40:31Z</dcterms:modified>
  <cp:category/>
  <cp:version/>
  <cp:contentType/>
  <cp:contentStatus/>
</cp:coreProperties>
</file>