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225" windowHeight="95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<sst xmlns="http://schemas.openxmlformats.org/spreadsheetml/2006/main" count="49" uniqueCount="49">
  <si>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Less Capital Expenditures</t>
  </si>
  <si>
    <t>Year 1</t>
  </si>
  <si>
    <t>Year 2</t>
  </si>
  <si>
    <t>Year 3</t>
  </si>
  <si>
    <t>Year 5</t>
  </si>
  <si>
    <t>Year 7</t>
  </si>
  <si>
    <t>Less: Cost of Sales</t>
  </si>
  <si>
    <t>Less: Sales, General Admin. Exp.</t>
  </si>
  <si>
    <t>Less: Depreciation</t>
  </si>
  <si>
    <t>Less: Amortization</t>
  </si>
  <si>
    <t>Plus: Interest Income</t>
  </si>
  <si>
    <t>Less: Interest Expense</t>
  </si>
  <si>
    <t>Equals: EBITDA</t>
  </si>
  <si>
    <t>Equals: Income Before Tax</t>
  </si>
  <si>
    <t>Less: Taxes Paid</t>
  </si>
  <si>
    <t>Equals: Net Income After Tax</t>
  </si>
  <si>
    <t xml:space="preserve">     Senior Debt</t>
  </si>
  <si>
    <t xml:space="preserve">     Subordinated Debt</t>
  </si>
  <si>
    <t>Assumptions:</t>
  </si>
  <si>
    <t>Cost of Sales (COS) as % of Sales</t>
  </si>
  <si>
    <t>Depreciation as % of Sales</t>
  </si>
  <si>
    <t>Amortization as % of Sales</t>
  </si>
  <si>
    <t>Interest on Cash &amp; Marketable Securities %</t>
  </si>
  <si>
    <t xml:space="preserve">Tax rate </t>
  </si>
  <si>
    <t>Interest on Senior Debt %</t>
  </si>
  <si>
    <t>Interest on Subordinated Debt %</t>
  </si>
  <si>
    <t>Sales Growth %</t>
  </si>
  <si>
    <t>Year 0</t>
  </si>
  <si>
    <t xml:space="preserve">Year 4 </t>
  </si>
  <si>
    <t>Year 6</t>
  </si>
  <si>
    <t>Year 8</t>
  </si>
  <si>
    <t>Cash Balance</t>
  </si>
  <si>
    <t xml:space="preserve">Cash &amp; Marketable Securities as % Sales </t>
  </si>
  <si>
    <t>Total Debt</t>
  </si>
  <si>
    <t>Interest Coverage (EBITDA/Net Interest Exp.</t>
  </si>
  <si>
    <t xml:space="preserve">        Total Interest Expense</t>
  </si>
  <si>
    <t>Change in Working Capital as % of Sales</t>
  </si>
  <si>
    <t>Capital Expenditues as % of Sales</t>
  </si>
  <si>
    <t>Less Change in Working Capital</t>
  </si>
  <si>
    <r>
      <t>Senior Debt Outstanding at yearend</t>
    </r>
    <r>
      <rPr>
        <vertAlign val="superscript"/>
        <sz val="10"/>
        <rFont val="Arial"/>
        <family val="2"/>
      </rPr>
      <t>1</t>
    </r>
  </si>
  <si>
    <r>
      <t>Subordinated Debt Outstanding at yearend</t>
    </r>
    <r>
      <rPr>
        <vertAlign val="superscript"/>
        <sz val="10"/>
        <rFont val="Arial"/>
        <family val="2"/>
      </rPr>
      <t>2</t>
    </r>
  </si>
  <si>
    <t xml:space="preserve">Sales </t>
  </si>
  <si>
    <t>($Millions)</t>
  </si>
  <si>
    <t>Sales, General &amp; Admin. Exp. as % of Sales</t>
  </si>
  <si>
    <r>
      <t>1</t>
    </r>
    <r>
      <rPr>
        <sz val="10"/>
        <rFont val="Arial"/>
        <family val="0"/>
      </rPr>
      <t xml:space="preserve">Assumes 100% of cash available for debt reduction is used to pay off senior debt.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Subordinated debt payable as a balloon note in year 10.</t>
    </r>
  </si>
  <si>
    <t>Net Debt to EBITDA Ratio</t>
  </si>
  <si>
    <t xml:space="preserve">Table 13-13. Determining Borrowing Capacity </t>
  </si>
  <si>
    <t>Equals: Cash Available for Debt Reduction</t>
  </si>
  <si>
    <t>Plus: Depreciation &amp; Amortization Expense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</si>
</sst>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sz val="8"/>
      <name val="Arial"/>
      <family val="0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0" fontId="0" fillId="3" borderId="0" xfId="0" applyFill="1" applyAlignment="1">
      <alignment/>
    </xf>
    <xf numFmtId="164" fontId="0" fillId="3" borderId="0" xfId="0" applyNumberFormat="1" applyFill="1" applyAlignment="1">
      <alignment/>
    </xf>
    <xf numFmtId="0" fontId="0" fillId="4" borderId="0" xfId="0" applyFill="1" applyAlignment="1">
      <alignment/>
    </xf>
    <xf numFmtId="164" fontId="0" fillId="4" borderId="0" xfId="0" applyNumberFormat="1" applyFill="1" applyAlignment="1">
      <alignment/>
    </xf>
    <xf numFmtId="2" fontId="0" fillId="4" borderId="0" xfId="0" applyNumberFormat="1" applyFill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>
      <selection activeCell="N32" sqref="N32"/>
    </sheetView>
  </sheetViews>
  <sheetFormatPr defaultColWidth="9.140625" defaultRowHeight="12.75"/>
  <cols>
    <col min="1" max="1" width="38.421875" style="0" customWidth="1"/>
  </cols>
  <sheetData>
    <row r="1" spans="1:10" ht="12.75">
      <c r="A1" s="11" t="s">
        <v>46</v>
      </c>
      <c r="B1" s="12"/>
      <c r="C1" s="12"/>
      <c r="D1" s="12"/>
      <c r="E1" s="12"/>
      <c r="F1" s="12"/>
      <c r="G1" s="12"/>
      <c r="H1" s="12"/>
      <c r="I1" s="12"/>
      <c r="J1" s="12"/>
    </row>
    <row r="2" spans="2:10" ht="12.75">
      <c r="B2" t="s">
        <v>27</v>
      </c>
      <c r="C2" t="s">
        <v>1</v>
      </c>
      <c r="D2" t="s">
        <v>2</v>
      </c>
      <c r="E2" t="s">
        <v>3</v>
      </c>
      <c r="F2" t="s">
        <v>28</v>
      </c>
      <c r="G2" t="s">
        <v>4</v>
      </c>
      <c r="H2" t="s">
        <v>29</v>
      </c>
      <c r="I2" t="s">
        <v>5</v>
      </c>
      <c r="J2" t="s">
        <v>30</v>
      </c>
    </row>
    <row r="3" spans="1:10" ht="12.75">
      <c r="A3" s="2" t="s">
        <v>18</v>
      </c>
      <c r="B3" s="3"/>
      <c r="C3" s="3"/>
      <c r="D3" s="3"/>
      <c r="E3" s="3"/>
      <c r="F3" s="3"/>
      <c r="G3" s="3"/>
      <c r="H3" s="3"/>
      <c r="I3" s="3"/>
      <c r="J3" s="3"/>
    </row>
    <row r="4" spans="1:10" ht="12.75">
      <c r="A4" s="3" t="s">
        <v>26</v>
      </c>
      <c r="B4" s="3">
        <v>0</v>
      </c>
      <c r="C4" s="3">
        <v>1.05</v>
      </c>
      <c r="D4" s="3">
        <v>1.05</v>
      </c>
      <c r="E4" s="3">
        <v>1.05</v>
      </c>
      <c r="F4" s="3">
        <v>1.05</v>
      </c>
      <c r="G4" s="3">
        <v>1.05</v>
      </c>
      <c r="H4" s="3">
        <v>1.05</v>
      </c>
      <c r="I4" s="3">
        <v>1.05</v>
      </c>
      <c r="J4" s="3">
        <v>1.05</v>
      </c>
    </row>
    <row r="5" spans="1:10" ht="12.75">
      <c r="A5" s="3" t="s">
        <v>19</v>
      </c>
      <c r="B5" s="3">
        <v>0.5</v>
      </c>
      <c r="C5" s="3">
        <v>0.5</v>
      </c>
      <c r="D5" s="3">
        <v>0.5</v>
      </c>
      <c r="E5" s="3">
        <v>0.5</v>
      </c>
      <c r="F5" s="3">
        <v>0.5</v>
      </c>
      <c r="G5" s="3">
        <v>0.5</v>
      </c>
      <c r="H5" s="3">
        <v>0.5</v>
      </c>
      <c r="I5" s="3">
        <v>0.5</v>
      </c>
      <c r="J5" s="3">
        <v>0.5</v>
      </c>
    </row>
    <row r="6" spans="1:10" ht="12.75">
      <c r="A6" s="3" t="s">
        <v>43</v>
      </c>
      <c r="B6" s="3">
        <v>0.1</v>
      </c>
      <c r="C6" s="3">
        <v>0.1</v>
      </c>
      <c r="D6" s="3">
        <v>0.1</v>
      </c>
      <c r="E6" s="3">
        <v>0.1</v>
      </c>
      <c r="F6" s="3">
        <v>0.1</v>
      </c>
      <c r="G6" s="3">
        <v>0.1</v>
      </c>
      <c r="H6" s="3">
        <v>0.1</v>
      </c>
      <c r="I6" s="3">
        <v>0.1</v>
      </c>
      <c r="J6" s="3">
        <v>0.1</v>
      </c>
    </row>
    <row r="7" spans="1:10" ht="12.75">
      <c r="A7" s="3" t="s">
        <v>20</v>
      </c>
      <c r="B7" s="3">
        <v>0.03</v>
      </c>
      <c r="C7" s="3">
        <v>0.03</v>
      </c>
      <c r="D7" s="3">
        <v>0.03</v>
      </c>
      <c r="E7" s="3">
        <v>0.03</v>
      </c>
      <c r="F7" s="3">
        <v>0.03</v>
      </c>
      <c r="G7" s="3">
        <v>0.03</v>
      </c>
      <c r="H7" s="3">
        <v>0.03</v>
      </c>
      <c r="I7" s="3">
        <v>0.03</v>
      </c>
      <c r="J7" s="3">
        <v>0.03</v>
      </c>
    </row>
    <row r="8" spans="1:10" ht="12.75">
      <c r="A8" s="3" t="s">
        <v>21</v>
      </c>
      <c r="B8" s="3">
        <v>0.01</v>
      </c>
      <c r="C8" s="3">
        <v>0.01</v>
      </c>
      <c r="D8" s="3">
        <v>0.01</v>
      </c>
      <c r="E8" s="3">
        <v>0.01</v>
      </c>
      <c r="F8" s="3">
        <v>0.01</v>
      </c>
      <c r="G8" s="3">
        <v>0.01</v>
      </c>
      <c r="H8" s="3">
        <v>0.01</v>
      </c>
      <c r="I8" s="3">
        <v>0.01</v>
      </c>
      <c r="J8" s="3">
        <v>0.01</v>
      </c>
    </row>
    <row r="9" spans="1:10" ht="12.75">
      <c r="A9" s="3" t="s">
        <v>22</v>
      </c>
      <c r="B9" s="3">
        <v>0.03</v>
      </c>
      <c r="C9" s="3">
        <v>0.03</v>
      </c>
      <c r="D9" s="3">
        <v>0.03</v>
      </c>
      <c r="E9" s="3">
        <v>0.03</v>
      </c>
      <c r="F9" s="3">
        <v>0.03</v>
      </c>
      <c r="G9" s="3">
        <v>0.03</v>
      </c>
      <c r="H9" s="3">
        <v>0.03</v>
      </c>
      <c r="I9" s="3">
        <v>0.03</v>
      </c>
      <c r="J9" s="3">
        <v>0.03</v>
      </c>
    </row>
    <row r="10" spans="1:10" ht="12.75">
      <c r="A10" s="3" t="s">
        <v>24</v>
      </c>
      <c r="B10" s="3">
        <v>0.07</v>
      </c>
      <c r="C10" s="3">
        <v>0.07</v>
      </c>
      <c r="D10" s="3">
        <v>0.07</v>
      </c>
      <c r="E10" s="3">
        <v>0.07</v>
      </c>
      <c r="F10" s="3">
        <v>0.07</v>
      </c>
      <c r="G10" s="3">
        <v>0.07</v>
      </c>
      <c r="H10" s="3">
        <v>0.07</v>
      </c>
      <c r="I10" s="3">
        <v>0.07</v>
      </c>
      <c r="J10" s="3">
        <v>0.07</v>
      </c>
    </row>
    <row r="11" spans="1:10" ht="12.75">
      <c r="A11" s="3" t="s">
        <v>25</v>
      </c>
      <c r="B11" s="3">
        <v>0.09</v>
      </c>
      <c r="C11" s="3">
        <v>0.09</v>
      </c>
      <c r="D11" s="3">
        <v>0.09</v>
      </c>
      <c r="E11" s="3">
        <v>0.09</v>
      </c>
      <c r="F11" s="3">
        <v>0.09</v>
      </c>
      <c r="G11" s="3">
        <v>0.09</v>
      </c>
      <c r="H11" s="3">
        <v>0.09</v>
      </c>
      <c r="I11" s="3">
        <v>0.09</v>
      </c>
      <c r="J11" s="3">
        <v>0.09</v>
      </c>
    </row>
    <row r="12" spans="1:10" ht="12.75">
      <c r="A12" s="3" t="s">
        <v>23</v>
      </c>
      <c r="B12" s="3">
        <v>0.4</v>
      </c>
      <c r="C12" s="3">
        <v>0.4</v>
      </c>
      <c r="D12" s="3">
        <v>0.4</v>
      </c>
      <c r="E12" s="3">
        <v>0.4</v>
      </c>
      <c r="F12" s="3">
        <v>0.4</v>
      </c>
      <c r="G12" s="3">
        <v>0.4</v>
      </c>
      <c r="H12" s="3">
        <v>0.4</v>
      </c>
      <c r="I12" s="3">
        <v>0.4</v>
      </c>
      <c r="J12" s="3">
        <v>0.4</v>
      </c>
    </row>
    <row r="13" spans="1:10" ht="12.75">
      <c r="A13" s="3" t="s">
        <v>32</v>
      </c>
      <c r="B13" s="4">
        <v>0.01</v>
      </c>
      <c r="C13" s="4">
        <v>0.01</v>
      </c>
      <c r="D13" s="4">
        <v>0.01</v>
      </c>
      <c r="E13" s="4">
        <v>0.01</v>
      </c>
      <c r="F13" s="4">
        <v>0.01</v>
      </c>
      <c r="G13" s="4">
        <v>0.01</v>
      </c>
      <c r="H13" s="4">
        <v>0.01</v>
      </c>
      <c r="I13" s="4">
        <v>0.01</v>
      </c>
      <c r="J13" s="4">
        <v>0.01</v>
      </c>
    </row>
    <row r="14" spans="1:10" ht="12.75">
      <c r="A14" s="3" t="s">
        <v>36</v>
      </c>
      <c r="B14" s="3">
        <v>0.02</v>
      </c>
      <c r="C14" s="3">
        <v>0.02</v>
      </c>
      <c r="D14" s="3">
        <v>0.02</v>
      </c>
      <c r="E14" s="3">
        <v>0.02</v>
      </c>
      <c r="F14" s="3">
        <v>0.02</v>
      </c>
      <c r="G14" s="3">
        <v>0.02</v>
      </c>
      <c r="H14" s="3">
        <v>0.02</v>
      </c>
      <c r="I14" s="3">
        <v>0.02</v>
      </c>
      <c r="J14" s="3">
        <v>0.02</v>
      </c>
    </row>
    <row r="15" spans="1:10" ht="12.75">
      <c r="A15" s="3" t="s">
        <v>37</v>
      </c>
      <c r="B15" s="3">
        <v>0.03</v>
      </c>
      <c r="C15" s="3">
        <v>0.03</v>
      </c>
      <c r="D15" s="3">
        <v>0.03</v>
      </c>
      <c r="E15" s="3">
        <v>0.03</v>
      </c>
      <c r="F15" s="3">
        <v>0.03</v>
      </c>
      <c r="G15" s="3">
        <v>0.03</v>
      </c>
      <c r="H15" s="3">
        <v>0.03</v>
      </c>
      <c r="I15" s="3">
        <v>0.03</v>
      </c>
      <c r="J15" s="3">
        <v>0.03</v>
      </c>
    </row>
    <row r="16" spans="2:10" ht="12.75">
      <c r="B16" s="10" t="s">
        <v>42</v>
      </c>
      <c r="C16" s="10"/>
      <c r="D16" s="10"/>
      <c r="E16" s="10"/>
      <c r="F16" s="10"/>
      <c r="G16" s="10"/>
      <c r="H16" s="10"/>
      <c r="I16" s="10"/>
      <c r="J16" s="10"/>
    </row>
    <row r="17" spans="1:10" ht="12.75">
      <c r="A17" s="5" t="s">
        <v>41</v>
      </c>
      <c r="B17" s="6">
        <v>500</v>
      </c>
      <c r="C17" s="6">
        <f>B17*C4</f>
        <v>525</v>
      </c>
      <c r="D17" s="6">
        <f aca="true" t="shared" si="0" ref="D17:J17">C17*D4</f>
        <v>551.25</v>
      </c>
      <c r="E17" s="6">
        <f t="shared" si="0"/>
        <v>578.8125</v>
      </c>
      <c r="F17" s="6">
        <f t="shared" si="0"/>
        <v>607.7531250000001</v>
      </c>
      <c r="G17" s="6">
        <f t="shared" si="0"/>
        <v>638.1407812500001</v>
      </c>
      <c r="H17" s="6">
        <f t="shared" si="0"/>
        <v>670.0478203125002</v>
      </c>
      <c r="I17" s="6">
        <f t="shared" si="0"/>
        <v>703.5502113281252</v>
      </c>
      <c r="J17" s="6">
        <f t="shared" si="0"/>
        <v>738.7277218945316</v>
      </c>
    </row>
    <row r="18" spans="1:10" ht="12.75">
      <c r="A18" s="5" t="s">
        <v>6</v>
      </c>
      <c r="B18" s="6">
        <f aca="true" t="shared" si="1" ref="B18:J18">B17*B5</f>
        <v>250</v>
      </c>
      <c r="C18" s="6">
        <f t="shared" si="1"/>
        <v>262.5</v>
      </c>
      <c r="D18" s="6">
        <f t="shared" si="1"/>
        <v>275.625</v>
      </c>
      <c r="E18" s="6">
        <f t="shared" si="1"/>
        <v>289.40625</v>
      </c>
      <c r="F18" s="6">
        <f t="shared" si="1"/>
        <v>303.87656250000003</v>
      </c>
      <c r="G18" s="6">
        <f t="shared" si="1"/>
        <v>319.0703906250001</v>
      </c>
      <c r="H18" s="6">
        <f t="shared" si="1"/>
        <v>335.0239101562501</v>
      </c>
      <c r="I18" s="6">
        <f t="shared" si="1"/>
        <v>351.7751056640626</v>
      </c>
      <c r="J18" s="6">
        <f t="shared" si="1"/>
        <v>369.3638609472658</v>
      </c>
    </row>
    <row r="19" spans="1:10" ht="12.75">
      <c r="A19" s="5" t="s">
        <v>7</v>
      </c>
      <c r="B19" s="6">
        <f aca="true" t="shared" si="2" ref="B19:J19">B17*B6</f>
        <v>50</v>
      </c>
      <c r="C19" s="6">
        <f t="shared" si="2"/>
        <v>52.5</v>
      </c>
      <c r="D19" s="6">
        <f t="shared" si="2"/>
        <v>55.125</v>
      </c>
      <c r="E19" s="6">
        <f t="shared" si="2"/>
        <v>57.88125</v>
      </c>
      <c r="F19" s="6">
        <f t="shared" si="2"/>
        <v>60.77531250000001</v>
      </c>
      <c r="G19" s="6">
        <f t="shared" si="2"/>
        <v>63.814078125000016</v>
      </c>
      <c r="H19" s="6">
        <f t="shared" si="2"/>
        <v>67.00478203125003</v>
      </c>
      <c r="I19" s="6">
        <f t="shared" si="2"/>
        <v>70.35502113281252</v>
      </c>
      <c r="J19" s="6">
        <f t="shared" si="2"/>
        <v>73.87277218945316</v>
      </c>
    </row>
    <row r="20" spans="1:10" ht="12.75">
      <c r="A20" s="5" t="s">
        <v>12</v>
      </c>
      <c r="B20" s="6">
        <f>B17-B18-B19</f>
        <v>200</v>
      </c>
      <c r="C20" s="6">
        <f aca="true" t="shared" si="3" ref="C20:J20">C17-C18-C19</f>
        <v>210</v>
      </c>
      <c r="D20" s="6">
        <f t="shared" si="3"/>
        <v>220.5</v>
      </c>
      <c r="E20" s="6">
        <f t="shared" si="3"/>
        <v>231.525</v>
      </c>
      <c r="F20" s="6">
        <f t="shared" si="3"/>
        <v>243.10125000000002</v>
      </c>
      <c r="G20" s="6">
        <f t="shared" si="3"/>
        <v>255.25631250000006</v>
      </c>
      <c r="H20" s="6">
        <f t="shared" si="3"/>
        <v>268.01912812500007</v>
      </c>
      <c r="I20" s="6">
        <f t="shared" si="3"/>
        <v>281.4200845312501</v>
      </c>
      <c r="J20" s="6">
        <f t="shared" si="3"/>
        <v>295.49108875781263</v>
      </c>
    </row>
    <row r="21" spans="1:10" ht="12.75">
      <c r="A21" s="5" t="s">
        <v>8</v>
      </c>
      <c r="B21" s="6">
        <f aca="true" t="shared" si="4" ref="B21:J21">B17*B7</f>
        <v>15</v>
      </c>
      <c r="C21" s="6">
        <f t="shared" si="4"/>
        <v>15.75</v>
      </c>
      <c r="D21" s="6">
        <f t="shared" si="4"/>
        <v>16.537499999999998</v>
      </c>
      <c r="E21" s="6">
        <f t="shared" si="4"/>
        <v>17.364375</v>
      </c>
      <c r="F21" s="6">
        <f t="shared" si="4"/>
        <v>18.232593750000003</v>
      </c>
      <c r="G21" s="6">
        <f t="shared" si="4"/>
        <v>19.144223437500003</v>
      </c>
      <c r="H21" s="6">
        <f t="shared" si="4"/>
        <v>20.101434609375005</v>
      </c>
      <c r="I21" s="6">
        <f t="shared" si="4"/>
        <v>21.106506339843754</v>
      </c>
      <c r="J21" s="6">
        <f t="shared" si="4"/>
        <v>22.161831656835947</v>
      </c>
    </row>
    <row r="22" spans="1:10" ht="12.75">
      <c r="A22" s="5" t="s">
        <v>9</v>
      </c>
      <c r="B22" s="6">
        <f aca="true" t="shared" si="5" ref="B22:J22">B17*B8</f>
        <v>5</v>
      </c>
      <c r="C22" s="6">
        <f t="shared" si="5"/>
        <v>5.25</v>
      </c>
      <c r="D22" s="6">
        <f t="shared" si="5"/>
        <v>5.5125</v>
      </c>
      <c r="E22" s="6">
        <f t="shared" si="5"/>
        <v>5.788125</v>
      </c>
      <c r="F22" s="6">
        <f t="shared" si="5"/>
        <v>6.077531250000001</v>
      </c>
      <c r="G22" s="6">
        <f t="shared" si="5"/>
        <v>6.381407812500002</v>
      </c>
      <c r="H22" s="6">
        <f t="shared" si="5"/>
        <v>6.7004782031250025</v>
      </c>
      <c r="I22" s="6">
        <f t="shared" si="5"/>
        <v>7.035502113281252</v>
      </c>
      <c r="J22" s="6">
        <f t="shared" si="5"/>
        <v>7.387277218945315</v>
      </c>
    </row>
    <row r="23" spans="1:10" ht="12.75">
      <c r="A23" s="5" t="s">
        <v>10</v>
      </c>
      <c r="B23" s="6">
        <f aca="true" t="shared" si="6" ref="B23:J23">B36*B9</f>
        <v>0.15</v>
      </c>
      <c r="C23" s="6">
        <f t="shared" si="6"/>
        <v>0.1575</v>
      </c>
      <c r="D23" s="6">
        <f t="shared" si="6"/>
        <v>0.165375</v>
      </c>
      <c r="E23" s="6">
        <f t="shared" si="6"/>
        <v>0.17364374999999999</v>
      </c>
      <c r="F23" s="6">
        <f t="shared" si="6"/>
        <v>0.1823259375</v>
      </c>
      <c r="G23" s="6">
        <f t="shared" si="6"/>
        <v>0.19144223437500005</v>
      </c>
      <c r="H23" s="6">
        <f t="shared" si="6"/>
        <v>0.20101434609375007</v>
      </c>
      <c r="I23" s="6">
        <f t="shared" si="6"/>
        <v>0.21106506339843756</v>
      </c>
      <c r="J23" s="6">
        <f t="shared" si="6"/>
        <v>0.22161831656835945</v>
      </c>
    </row>
    <row r="24" spans="1:10" ht="12.75">
      <c r="A24" s="5" t="s">
        <v>11</v>
      </c>
      <c r="B24" s="6"/>
      <c r="C24" s="6"/>
      <c r="D24" s="6"/>
      <c r="E24" s="6"/>
      <c r="F24" s="6"/>
      <c r="G24" s="6"/>
      <c r="H24" s="6"/>
      <c r="I24" s="6"/>
      <c r="J24" s="6"/>
    </row>
    <row r="25" spans="1:10" ht="12.75">
      <c r="A25" s="5" t="s">
        <v>16</v>
      </c>
      <c r="B25" s="6"/>
      <c r="C25" s="6">
        <f aca="true" t="shared" si="7" ref="B25:J26">B37*C10</f>
        <v>52.188500000000005</v>
      </c>
      <c r="D25" s="6">
        <f t="shared" si="7"/>
        <v>47.937302</v>
      </c>
      <c r="E25" s="6">
        <f t="shared" si="7"/>
        <v>43.128697934</v>
      </c>
      <c r="F25" s="6">
        <f t="shared" si="7"/>
        <v>37.720333959728</v>
      </c>
      <c r="G25" s="6">
        <f t="shared" si="7"/>
        <v>31.667130234161583</v>
      </c>
      <c r="H25" s="6">
        <f t="shared" si="7"/>
        <v>24.921119064527616</v>
      </c>
      <c r="I25" s="6">
        <f t="shared" si="7"/>
        <v>17.431273893795588</v>
      </c>
      <c r="J25" s="6">
        <f t="shared" si="7"/>
        <v>9.143328617320702</v>
      </c>
    </row>
    <row r="26" spans="1:10" ht="12.75">
      <c r="A26" s="5" t="s">
        <v>17</v>
      </c>
      <c r="B26" s="6"/>
      <c r="C26" s="6">
        <f t="shared" si="7"/>
        <v>27</v>
      </c>
      <c r="D26" s="6">
        <f t="shared" si="7"/>
        <v>27</v>
      </c>
      <c r="E26" s="6">
        <f t="shared" si="7"/>
        <v>27</v>
      </c>
      <c r="F26" s="6">
        <f t="shared" si="7"/>
        <v>27</v>
      </c>
      <c r="G26" s="6">
        <f t="shared" si="7"/>
        <v>27</v>
      </c>
      <c r="H26" s="6">
        <f t="shared" si="7"/>
        <v>27</v>
      </c>
      <c r="I26" s="6">
        <f t="shared" si="7"/>
        <v>27</v>
      </c>
      <c r="J26" s="6">
        <f t="shared" si="7"/>
        <v>27</v>
      </c>
    </row>
    <row r="27" spans="1:10" ht="12.75">
      <c r="A27" s="5" t="s">
        <v>35</v>
      </c>
      <c r="B27" s="6"/>
      <c r="C27" s="6">
        <f>C25+C26</f>
        <v>79.1885</v>
      </c>
      <c r="D27" s="6">
        <f aca="true" t="shared" si="8" ref="D27:J27">D25+D26</f>
        <v>74.937302</v>
      </c>
      <c r="E27" s="6">
        <f t="shared" si="8"/>
        <v>70.128697934</v>
      </c>
      <c r="F27" s="6">
        <f t="shared" si="8"/>
        <v>64.72033395972801</v>
      </c>
      <c r="G27" s="6">
        <f t="shared" si="8"/>
        <v>58.66713023416158</v>
      </c>
      <c r="H27" s="6">
        <f t="shared" si="8"/>
        <v>51.921119064527616</v>
      </c>
      <c r="I27" s="6">
        <f t="shared" si="8"/>
        <v>44.43127389379559</v>
      </c>
      <c r="J27" s="6">
        <f t="shared" si="8"/>
        <v>36.143328617320705</v>
      </c>
    </row>
    <row r="28" spans="1:10" ht="12.75">
      <c r="A28" s="5" t="s">
        <v>13</v>
      </c>
      <c r="B28" s="6"/>
      <c r="C28" s="6">
        <f>C20-C21-C22+C23-C27</f>
        <v>109.969</v>
      </c>
      <c r="D28" s="6">
        <f aca="true" t="shared" si="9" ref="D28:J28">D20-D21-D22+D23-D27</f>
        <v>123.67807300000003</v>
      </c>
      <c r="E28" s="6">
        <f t="shared" si="9"/>
        <v>138.417445816</v>
      </c>
      <c r="F28" s="6">
        <f t="shared" si="9"/>
        <v>154.253116977772</v>
      </c>
      <c r="G28" s="6">
        <f t="shared" si="9"/>
        <v>171.25499325021343</v>
      </c>
      <c r="H28" s="6">
        <f t="shared" si="9"/>
        <v>189.49711059406616</v>
      </c>
      <c r="I28" s="6">
        <f t="shared" si="9"/>
        <v>209.05786724772798</v>
      </c>
      <c r="J28" s="6">
        <f t="shared" si="9"/>
        <v>230.02026958127902</v>
      </c>
    </row>
    <row r="29" spans="1:10" ht="12.75">
      <c r="A29" s="5" t="s">
        <v>14</v>
      </c>
      <c r="B29" s="6"/>
      <c r="C29" s="6">
        <f aca="true" t="shared" si="10" ref="C29:J29">C28*C12</f>
        <v>43.9876</v>
      </c>
      <c r="D29" s="6">
        <f t="shared" si="10"/>
        <v>49.47122920000001</v>
      </c>
      <c r="E29" s="6">
        <f t="shared" si="10"/>
        <v>55.3669783264</v>
      </c>
      <c r="F29" s="6">
        <f t="shared" si="10"/>
        <v>61.70124679110881</v>
      </c>
      <c r="G29" s="6">
        <f t="shared" si="10"/>
        <v>68.50199730008538</v>
      </c>
      <c r="H29" s="6">
        <f t="shared" si="10"/>
        <v>75.79884423762647</v>
      </c>
      <c r="I29" s="6">
        <f t="shared" si="10"/>
        <v>83.6231468990912</v>
      </c>
      <c r="J29" s="6">
        <f t="shared" si="10"/>
        <v>92.00810783251161</v>
      </c>
    </row>
    <row r="30" spans="1:10" ht="12.75">
      <c r="A30" s="5" t="s">
        <v>15</v>
      </c>
      <c r="B30" s="6"/>
      <c r="C30" s="6">
        <f>C28-C29</f>
        <v>65.9814</v>
      </c>
      <c r="D30" s="6">
        <f aca="true" t="shared" si="11" ref="D30:J30">D28-D29</f>
        <v>74.20684380000002</v>
      </c>
      <c r="E30" s="6">
        <f t="shared" si="11"/>
        <v>83.0504674896</v>
      </c>
      <c r="F30" s="6">
        <f t="shared" si="11"/>
        <v>92.5518701866632</v>
      </c>
      <c r="G30" s="6">
        <f t="shared" si="11"/>
        <v>102.75299595012805</v>
      </c>
      <c r="H30" s="6">
        <f t="shared" si="11"/>
        <v>113.69826635643969</v>
      </c>
      <c r="I30" s="6">
        <f t="shared" si="11"/>
        <v>125.43472034863679</v>
      </c>
      <c r="J30" s="6">
        <f t="shared" si="11"/>
        <v>138.01216174876743</v>
      </c>
    </row>
    <row r="31" spans="1:10" ht="12.75">
      <c r="A31" s="5" t="s">
        <v>48</v>
      </c>
      <c r="B31" s="6"/>
      <c r="C31" s="6">
        <f>C21+C22</f>
        <v>21</v>
      </c>
      <c r="D31" s="6">
        <f aca="true" t="shared" si="12" ref="D31:J31">D21+D22</f>
        <v>22.049999999999997</v>
      </c>
      <c r="E31" s="6">
        <f t="shared" si="12"/>
        <v>23.1525</v>
      </c>
      <c r="F31" s="6">
        <f t="shared" si="12"/>
        <v>24.310125000000003</v>
      </c>
      <c r="G31" s="6">
        <f t="shared" si="12"/>
        <v>25.525631250000004</v>
      </c>
      <c r="H31" s="6">
        <f t="shared" si="12"/>
        <v>26.801912812500007</v>
      </c>
      <c r="I31" s="6">
        <f t="shared" si="12"/>
        <v>28.14200845312501</v>
      </c>
      <c r="J31" s="6">
        <f t="shared" si="12"/>
        <v>29.54910887578126</v>
      </c>
    </row>
    <row r="32" spans="1:10" ht="12.75">
      <c r="A32" s="5" t="s">
        <v>38</v>
      </c>
      <c r="B32" s="6"/>
      <c r="C32" s="6">
        <f aca="true" t="shared" si="13" ref="C32:J32">C17*C14</f>
        <v>10.5</v>
      </c>
      <c r="D32" s="6">
        <f t="shared" si="13"/>
        <v>11.025</v>
      </c>
      <c r="E32" s="6">
        <f t="shared" si="13"/>
        <v>11.57625</v>
      </c>
      <c r="F32" s="6">
        <f t="shared" si="13"/>
        <v>12.155062500000001</v>
      </c>
      <c r="G32" s="6">
        <f t="shared" si="13"/>
        <v>12.762815625000004</v>
      </c>
      <c r="H32" s="6">
        <f t="shared" si="13"/>
        <v>13.400956406250005</v>
      </c>
      <c r="I32" s="6">
        <f t="shared" si="13"/>
        <v>14.071004226562504</v>
      </c>
      <c r="J32" s="6">
        <f t="shared" si="13"/>
        <v>14.77455443789063</v>
      </c>
    </row>
    <row r="33" spans="1:10" ht="12.75">
      <c r="A33" s="5" t="s">
        <v>0</v>
      </c>
      <c r="B33" s="6"/>
      <c r="C33" s="6">
        <f aca="true" t="shared" si="14" ref="C33:J33">C17*C15</f>
        <v>15.75</v>
      </c>
      <c r="D33" s="6">
        <f t="shared" si="14"/>
        <v>16.537499999999998</v>
      </c>
      <c r="E33" s="6">
        <f t="shared" si="14"/>
        <v>17.364375</v>
      </c>
      <c r="F33" s="6">
        <f t="shared" si="14"/>
        <v>18.232593750000003</v>
      </c>
      <c r="G33" s="6">
        <f t="shared" si="14"/>
        <v>19.144223437500003</v>
      </c>
      <c r="H33" s="6">
        <f t="shared" si="14"/>
        <v>20.101434609375005</v>
      </c>
      <c r="I33" s="6">
        <f t="shared" si="14"/>
        <v>21.106506339843754</v>
      </c>
      <c r="J33" s="6">
        <f t="shared" si="14"/>
        <v>22.161831656835947</v>
      </c>
    </row>
    <row r="34" spans="1:10" ht="12.75">
      <c r="A34" s="5" t="s">
        <v>47</v>
      </c>
      <c r="B34" s="6"/>
      <c r="C34" s="6">
        <f>C30+C31-C32-C33</f>
        <v>60.731399999999994</v>
      </c>
      <c r="D34" s="6">
        <f aca="true" t="shared" si="15" ref="D34:J34">D30+D31-D32-D33</f>
        <v>68.69434380000001</v>
      </c>
      <c r="E34" s="6">
        <f t="shared" si="15"/>
        <v>77.2623424896</v>
      </c>
      <c r="F34" s="6">
        <f t="shared" si="15"/>
        <v>86.47433893666319</v>
      </c>
      <c r="G34" s="6">
        <f t="shared" si="15"/>
        <v>96.37158813762805</v>
      </c>
      <c r="H34" s="6">
        <f t="shared" si="15"/>
        <v>106.99778815331469</v>
      </c>
      <c r="I34" s="6">
        <f t="shared" si="15"/>
        <v>118.39921823535553</v>
      </c>
      <c r="J34" s="6">
        <f t="shared" si="15"/>
        <v>130.6248845298221</v>
      </c>
    </row>
    <row r="35" spans="2:10" ht="12.75"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7" t="s">
        <v>31</v>
      </c>
      <c r="B36" s="8">
        <f aca="true" t="shared" si="16" ref="B36:J36">B17*B13</f>
        <v>5</v>
      </c>
      <c r="C36" s="8">
        <f t="shared" si="16"/>
        <v>5.25</v>
      </c>
      <c r="D36" s="8">
        <f t="shared" si="16"/>
        <v>5.5125</v>
      </c>
      <c r="E36" s="8">
        <f t="shared" si="16"/>
        <v>5.788125</v>
      </c>
      <c r="F36" s="8">
        <f t="shared" si="16"/>
        <v>6.077531250000001</v>
      </c>
      <c r="G36" s="8">
        <f t="shared" si="16"/>
        <v>6.381407812500002</v>
      </c>
      <c r="H36" s="8">
        <f t="shared" si="16"/>
        <v>6.7004782031250025</v>
      </c>
      <c r="I36" s="8">
        <f t="shared" si="16"/>
        <v>7.035502113281252</v>
      </c>
      <c r="J36" s="8">
        <f t="shared" si="16"/>
        <v>7.387277218945315</v>
      </c>
    </row>
    <row r="37" spans="1:10" ht="14.25">
      <c r="A37" s="7" t="s">
        <v>39</v>
      </c>
      <c r="B37" s="8">
        <v>745.55</v>
      </c>
      <c r="C37" s="8">
        <f aca="true" t="shared" si="17" ref="C37:J37">B37-C34</f>
        <v>684.8186</v>
      </c>
      <c r="D37" s="8">
        <f t="shared" si="17"/>
        <v>616.1242562</v>
      </c>
      <c r="E37" s="8">
        <f t="shared" si="17"/>
        <v>538.8619137104</v>
      </c>
      <c r="F37" s="8">
        <f t="shared" si="17"/>
        <v>452.38757477373684</v>
      </c>
      <c r="G37" s="8">
        <f t="shared" si="17"/>
        <v>356.0159866361088</v>
      </c>
      <c r="H37" s="8">
        <f t="shared" si="17"/>
        <v>249.0181984827941</v>
      </c>
      <c r="I37" s="8">
        <f t="shared" si="17"/>
        <v>130.61898024743857</v>
      </c>
      <c r="J37" s="8">
        <f t="shared" si="17"/>
        <v>-0.005904282383539794</v>
      </c>
    </row>
    <row r="38" spans="1:10" ht="14.25">
      <c r="A38" s="7" t="s">
        <v>40</v>
      </c>
      <c r="B38" s="8">
        <v>300</v>
      </c>
      <c r="C38" s="8">
        <v>300</v>
      </c>
      <c r="D38" s="8">
        <v>300</v>
      </c>
      <c r="E38" s="8">
        <v>300</v>
      </c>
      <c r="F38" s="8">
        <v>300</v>
      </c>
      <c r="G38" s="8">
        <v>300</v>
      </c>
      <c r="H38" s="8">
        <v>300</v>
      </c>
      <c r="I38" s="8">
        <v>300</v>
      </c>
      <c r="J38" s="8">
        <v>300</v>
      </c>
    </row>
    <row r="39" spans="1:10" ht="12.75">
      <c r="A39" s="7" t="s">
        <v>33</v>
      </c>
      <c r="B39" s="8">
        <f>B37+B38</f>
        <v>1045.55</v>
      </c>
      <c r="C39" s="8">
        <f aca="true" t="shared" si="18" ref="C39:J39">C37+C38</f>
        <v>984.8186</v>
      </c>
      <c r="D39" s="8">
        <f t="shared" si="18"/>
        <v>916.1242562</v>
      </c>
      <c r="E39" s="8">
        <f t="shared" si="18"/>
        <v>838.8619137104</v>
      </c>
      <c r="F39" s="8">
        <f t="shared" si="18"/>
        <v>752.3875747737368</v>
      </c>
      <c r="G39" s="8">
        <f t="shared" si="18"/>
        <v>656.0159866361088</v>
      </c>
      <c r="H39" s="8">
        <f t="shared" si="18"/>
        <v>549.0181984827941</v>
      </c>
      <c r="I39" s="8">
        <f t="shared" si="18"/>
        <v>430.61898024743857</v>
      </c>
      <c r="J39" s="8">
        <f t="shared" si="18"/>
        <v>299.99409571761646</v>
      </c>
    </row>
    <row r="40" spans="1:10" ht="12.75">
      <c r="A40" s="7" t="s">
        <v>45</v>
      </c>
      <c r="B40" s="9">
        <f>(B39-B36)/B20</f>
        <v>5.20275</v>
      </c>
      <c r="C40" s="9">
        <f aca="true" t="shared" si="19" ref="C40:J40">(C39-C36)/C20</f>
        <v>4.664612380952381</v>
      </c>
      <c r="D40" s="9">
        <f t="shared" si="19"/>
        <v>4.129758531519274</v>
      </c>
      <c r="E40" s="9">
        <f t="shared" si="19"/>
        <v>3.598202305195551</v>
      </c>
      <c r="F40" s="9">
        <f t="shared" si="19"/>
        <v>3.069955598845077</v>
      </c>
      <c r="G40" s="9">
        <f t="shared" si="19"/>
        <v>2.54502845575507</v>
      </c>
      <c r="H40" s="9">
        <f t="shared" si="19"/>
        <v>2.0234291637078243</v>
      </c>
      <c r="I40" s="9">
        <f t="shared" si="19"/>
        <v>1.5051643483076305</v>
      </c>
      <c r="J40" s="9">
        <f t="shared" si="19"/>
        <v>0.9902390617894218</v>
      </c>
    </row>
    <row r="41" spans="1:10" ht="12.75">
      <c r="A41" s="7" t="s">
        <v>34</v>
      </c>
      <c r="B41" s="9">
        <v>0</v>
      </c>
      <c r="C41" s="9">
        <f>C20/(C27-C23)</f>
        <v>2.6571851551922663</v>
      </c>
      <c r="D41" s="9">
        <f aca="true" t="shared" si="20" ref="D41:J41">D20/(D27-D23)</f>
        <v>2.9489677322345855</v>
      </c>
      <c r="E41" s="9">
        <f t="shared" si="20"/>
        <v>3.3096250542674013</v>
      </c>
      <c r="F41" s="9">
        <f t="shared" si="20"/>
        <v>3.766791964144163</v>
      </c>
      <c r="G41" s="9">
        <f t="shared" si="20"/>
        <v>4.365169889081624</v>
      </c>
      <c r="H41" s="9">
        <f t="shared" si="20"/>
        <v>5.182107220859392</v>
      </c>
      <c r="I41" s="9">
        <f t="shared" si="20"/>
        <v>6.364060504793473</v>
      </c>
      <c r="J41" s="9">
        <f t="shared" si="20"/>
        <v>8.225974940609213</v>
      </c>
    </row>
    <row r="42" spans="1:10" ht="14.25">
      <c r="A42" s="13" t="s">
        <v>44</v>
      </c>
      <c r="B42" s="14"/>
      <c r="C42" s="14"/>
      <c r="D42" s="14"/>
      <c r="E42" s="14"/>
      <c r="F42" s="14"/>
      <c r="G42" s="14"/>
      <c r="H42" s="14"/>
      <c r="I42" s="14"/>
      <c r="J42" s="14"/>
    </row>
  </sheetData>
  <mergeCells count="3">
    <mergeCell ref="B16:J16"/>
    <mergeCell ref="A1:J1"/>
    <mergeCell ref="A42:J4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 </cp:lastModifiedBy>
  <cp:lastPrinted>2008-05-02T23:39:19Z</cp:lastPrinted>
  <dcterms:created xsi:type="dcterms:W3CDTF">2008-05-02T20:38:27Z</dcterms:created>
  <dcterms:modified xsi:type="dcterms:W3CDTF">2010-05-10T18:32:42Z</dcterms:modified>
  <cp:category/>
  <cp:version/>
  <cp:contentType/>
  <cp:contentStatus/>
</cp:coreProperties>
</file>