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60" yWindow="30" windowWidth="13095" windowHeight="12075"/>
  </bookViews>
  <sheets>
    <sheet name="Ornstein-Uhlenbeck Simulation" sheetId="4" r:id="rId1"/>
    <sheet name="Vasicek Model" sheetId="5" r:id="rId2"/>
    <sheet name="CIR Simulation" sheetId="6" r:id="rId3"/>
    <sheet name="Sheet1" sheetId="1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E6" i="6" l="1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BE6" i="6"/>
  <c r="BF6" i="6"/>
  <c r="BG6" i="6"/>
  <c r="BH6" i="6"/>
  <c r="BI6" i="6"/>
  <c r="BJ6" i="6"/>
  <c r="BK6" i="6"/>
  <c r="BL6" i="6"/>
  <c r="BM6" i="6"/>
  <c r="BN6" i="6"/>
  <c r="BO6" i="6"/>
  <c r="BP6" i="6"/>
  <c r="BQ6" i="6"/>
  <c r="BR6" i="6"/>
  <c r="BS6" i="6"/>
  <c r="BT6" i="6"/>
  <c r="BU6" i="6"/>
  <c r="BV6" i="6"/>
  <c r="BW6" i="6"/>
  <c r="BX6" i="6"/>
  <c r="BY6" i="6"/>
  <c r="BZ6" i="6"/>
  <c r="CA6" i="6"/>
  <c r="CB6" i="6"/>
  <c r="CC6" i="6"/>
  <c r="CD6" i="6"/>
  <c r="CE6" i="6"/>
  <c r="CF6" i="6"/>
  <c r="CG6" i="6"/>
  <c r="CH6" i="6"/>
  <c r="CI6" i="6"/>
  <c r="CJ6" i="6"/>
  <c r="CK6" i="6"/>
  <c r="CL6" i="6"/>
  <c r="CM6" i="6"/>
  <c r="CN6" i="6"/>
  <c r="CO6" i="6"/>
  <c r="CP6" i="6"/>
  <c r="CQ6" i="6"/>
  <c r="CR6" i="6"/>
  <c r="CS6" i="6"/>
  <c r="CT6" i="6"/>
  <c r="CU6" i="6"/>
  <c r="CV6" i="6"/>
  <c r="CW6" i="6"/>
  <c r="CX6" i="6"/>
  <c r="CY6" i="6"/>
  <c r="CZ6" i="6"/>
  <c r="DA6" i="6"/>
  <c r="DB6" i="6"/>
  <c r="DC6" i="6"/>
  <c r="DD6" i="6"/>
  <c r="DE6" i="6"/>
  <c r="DF6" i="6"/>
  <c r="DG6" i="6"/>
  <c r="DH6" i="6"/>
  <c r="DI6" i="6"/>
  <c r="DJ6" i="6"/>
  <c r="DK6" i="6"/>
  <c r="DL6" i="6"/>
  <c r="DM6" i="6"/>
  <c r="DN6" i="6"/>
  <c r="DO6" i="6"/>
  <c r="DP6" i="6"/>
  <c r="DQ6" i="6"/>
  <c r="DR6" i="6"/>
  <c r="DS6" i="6"/>
  <c r="DT6" i="6"/>
  <c r="DU6" i="6"/>
  <c r="DV6" i="6"/>
  <c r="DW6" i="6"/>
  <c r="DX6" i="6"/>
  <c r="DY6" i="6"/>
  <c r="DZ6" i="6"/>
  <c r="EA6" i="6"/>
  <c r="EB6" i="6"/>
  <c r="EC6" i="6"/>
  <c r="ED6" i="6"/>
  <c r="EE6" i="6"/>
  <c r="EF6" i="6"/>
  <c r="EG6" i="6"/>
  <c r="EH6" i="6"/>
  <c r="EI6" i="6"/>
  <c r="EJ6" i="6"/>
  <c r="EK6" i="6"/>
  <c r="EL6" i="6"/>
  <c r="EM6" i="6"/>
  <c r="EN6" i="6"/>
  <c r="EO6" i="6"/>
  <c r="EP6" i="6"/>
  <c r="EQ6" i="6"/>
  <c r="ER6" i="6"/>
  <c r="ES6" i="6"/>
  <c r="ET6" i="6"/>
  <c r="EU6" i="6"/>
  <c r="EV6" i="6"/>
  <c r="EW6" i="6"/>
  <c r="EX6" i="6"/>
  <c r="EY6" i="6"/>
  <c r="EZ6" i="6"/>
  <c r="FA6" i="6"/>
  <c r="FB6" i="6"/>
  <c r="FC6" i="6"/>
  <c r="FD6" i="6"/>
  <c r="FE6" i="6"/>
  <c r="FF6" i="6"/>
  <c r="FG6" i="6"/>
  <c r="FH6" i="6"/>
  <c r="FI6" i="6"/>
  <c r="FJ6" i="6"/>
  <c r="FK6" i="6"/>
  <c r="FL6" i="6"/>
  <c r="FM6" i="6"/>
  <c r="FN6" i="6"/>
  <c r="FO6" i="6"/>
  <c r="FP6" i="6"/>
  <c r="FQ6" i="6"/>
  <c r="FR6" i="6"/>
  <c r="FS6" i="6"/>
  <c r="FT6" i="6"/>
  <c r="FU6" i="6"/>
  <c r="FV6" i="6"/>
  <c r="FW6" i="6"/>
  <c r="FX6" i="6"/>
  <c r="FY6" i="6"/>
  <c r="FZ6" i="6"/>
  <c r="GA6" i="6"/>
  <c r="GB6" i="6"/>
  <c r="GC6" i="6"/>
  <c r="GD6" i="6"/>
  <c r="GE6" i="6"/>
  <c r="GF6" i="6"/>
  <c r="GG6" i="6"/>
  <c r="GH6" i="6"/>
  <c r="GI6" i="6"/>
  <c r="GJ6" i="6"/>
  <c r="GK6" i="6"/>
  <c r="GL6" i="6"/>
  <c r="GM6" i="6"/>
  <c r="GN6" i="6"/>
  <c r="GO6" i="6"/>
  <c r="GP6" i="6"/>
  <c r="GQ6" i="6"/>
  <c r="GR6" i="6"/>
  <c r="GS6" i="6"/>
  <c r="GT6" i="6"/>
  <c r="GU6" i="6"/>
  <c r="GV6" i="6"/>
  <c r="GW6" i="6"/>
  <c r="GX6" i="6"/>
  <c r="GY6" i="6"/>
  <c r="GZ6" i="6"/>
  <c r="HA6" i="6"/>
  <c r="HB6" i="6"/>
  <c r="D7" i="6"/>
  <c r="B4" i="5"/>
  <c r="B10" i="5"/>
  <c r="B11" i="5" s="1"/>
  <c r="B13" i="5" s="1"/>
  <c r="B14" i="5" s="1"/>
  <c r="B12" i="5"/>
  <c r="B16" i="5"/>
  <c r="B27" i="5"/>
  <c r="G27" i="5"/>
  <c r="I27" i="5"/>
  <c r="B28" i="5"/>
  <c r="E28" i="5"/>
  <c r="I28" i="5"/>
  <c r="B29" i="5"/>
  <c r="E29" i="5"/>
  <c r="I29" i="5"/>
  <c r="B30" i="5"/>
  <c r="E30" i="5"/>
  <c r="I30" i="5"/>
  <c r="B31" i="5"/>
  <c r="B32" i="5" s="1"/>
  <c r="H27" i="5" s="1"/>
  <c r="E31" i="5"/>
  <c r="E32" i="5" s="1"/>
  <c r="H35" i="5" s="1"/>
  <c r="I31" i="5"/>
  <c r="I32" i="5"/>
  <c r="B33" i="5"/>
  <c r="E33" i="5"/>
  <c r="I33" i="5"/>
  <c r="I34" i="5"/>
  <c r="I35" i="5"/>
  <c r="B36" i="5"/>
  <c r="B37" i="5" s="1"/>
  <c r="B39" i="5" s="1"/>
  <c r="B40" i="5" s="1"/>
  <c r="H28" i="5" s="1"/>
  <c r="E36" i="5"/>
  <c r="E37" i="5" s="1"/>
  <c r="E39" i="5" s="1"/>
  <c r="E40" i="5" s="1"/>
  <c r="H36" i="5" s="1"/>
  <c r="I36" i="5"/>
  <c r="I37" i="5"/>
  <c r="B38" i="5"/>
  <c r="E38" i="5"/>
  <c r="I38" i="5"/>
  <c r="I39" i="5"/>
  <c r="I40" i="5"/>
  <c r="I41" i="5"/>
  <c r="I42" i="5"/>
  <c r="I43" i="5"/>
  <c r="B44" i="5"/>
  <c r="B45" i="5" s="1"/>
  <c r="B47" i="5" s="1"/>
  <c r="B48" i="5" s="1"/>
  <c r="H29" i="5" s="1"/>
  <c r="E44" i="5"/>
  <c r="E45" i="5" s="1"/>
  <c r="E47" i="5" s="1"/>
  <c r="E48" i="5" s="1"/>
  <c r="H37" i="5" s="1"/>
  <c r="I44" i="5"/>
  <c r="I45" i="5"/>
  <c r="B46" i="5"/>
  <c r="E46" i="5"/>
  <c r="I46" i="5"/>
  <c r="B49" i="5"/>
  <c r="E49" i="5"/>
  <c r="B52" i="5"/>
  <c r="B53" i="5" s="1"/>
  <c r="B55" i="5" s="1"/>
  <c r="B56" i="5" s="1"/>
  <c r="H30" i="5" s="1"/>
  <c r="E52" i="5"/>
  <c r="E53" i="5"/>
  <c r="E55" i="5" s="1"/>
  <c r="E56" i="5" s="1"/>
  <c r="H38" i="5" s="1"/>
  <c r="B54" i="5"/>
  <c r="E54" i="5"/>
  <c r="E57" i="5"/>
  <c r="B60" i="5"/>
  <c r="B61" i="5" s="1"/>
  <c r="B63" i="5" s="1"/>
  <c r="B64" i="5" s="1"/>
  <c r="H31" i="5" s="1"/>
  <c r="E60" i="5"/>
  <c r="E61" i="5"/>
  <c r="E63" i="5" s="1"/>
  <c r="E64" i="5" s="1"/>
  <c r="H39" i="5" s="1"/>
  <c r="B62" i="5"/>
  <c r="E62" i="5"/>
  <c r="E65" i="5"/>
  <c r="B68" i="5"/>
  <c r="B69" i="5" s="1"/>
  <c r="B71" i="5" s="1"/>
  <c r="B72" i="5" s="1"/>
  <c r="H32" i="5" s="1"/>
  <c r="E68" i="5"/>
  <c r="E69" i="5"/>
  <c r="E71" i="5" s="1"/>
  <c r="E72" i="5" s="1"/>
  <c r="H40" i="5" s="1"/>
  <c r="B70" i="5"/>
  <c r="E70" i="5"/>
  <c r="E73" i="5"/>
  <c r="B76" i="5"/>
  <c r="B77" i="5" s="1"/>
  <c r="B79" i="5" s="1"/>
  <c r="B80" i="5" s="1"/>
  <c r="H33" i="5" s="1"/>
  <c r="E76" i="5"/>
  <c r="E77" i="5"/>
  <c r="E79" i="5" s="1"/>
  <c r="E80" i="5" s="1"/>
  <c r="H41" i="5" s="1"/>
  <c r="B78" i="5"/>
  <c r="E78" i="5"/>
  <c r="E81" i="5"/>
  <c r="B84" i="5"/>
  <c r="B85" i="5" s="1"/>
  <c r="B87" i="5" s="1"/>
  <c r="B88" i="5" s="1"/>
  <c r="H34" i="5" s="1"/>
  <c r="E84" i="5"/>
  <c r="E85" i="5"/>
  <c r="E87" i="5" s="1"/>
  <c r="E88" i="5" s="1"/>
  <c r="H42" i="5" s="1"/>
  <c r="B86" i="5"/>
  <c r="E86" i="5"/>
  <c r="E89" i="5"/>
  <c r="E92" i="5"/>
  <c r="E93" i="5" s="1"/>
  <c r="E95" i="5" s="1"/>
  <c r="E96" i="5" s="1"/>
  <c r="H43" i="5" s="1"/>
  <c r="E94" i="5"/>
  <c r="E100" i="5"/>
  <c r="E101" i="5" s="1"/>
  <c r="E103" i="5" s="1"/>
  <c r="E104" i="5" s="1"/>
  <c r="H44" i="5" s="1"/>
  <c r="E102" i="5"/>
  <c r="E108" i="5"/>
  <c r="E109" i="5" s="1"/>
  <c r="E111" i="5" s="1"/>
  <c r="E112" i="5" s="1"/>
  <c r="H45" i="5" s="1"/>
  <c r="E110" i="5"/>
  <c r="E116" i="5"/>
  <c r="E121" i="5" s="1"/>
  <c r="E117" i="5"/>
  <c r="E119" i="5" s="1"/>
  <c r="E120" i="5" s="1"/>
  <c r="H46" i="5" s="1"/>
  <c r="E118" i="5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W6" i="4"/>
  <c r="DX6" i="4"/>
  <c r="DY6" i="4"/>
  <c r="DZ6" i="4"/>
  <c r="EA6" i="4"/>
  <c r="EB6" i="4"/>
  <c r="EC6" i="4"/>
  <c r="ED6" i="4"/>
  <c r="EE6" i="4"/>
  <c r="EF6" i="4"/>
  <c r="EG6" i="4"/>
  <c r="EH6" i="4"/>
  <c r="EI6" i="4"/>
  <c r="EJ6" i="4"/>
  <c r="EK6" i="4"/>
  <c r="EL6" i="4"/>
  <c r="EM6" i="4"/>
  <c r="EN6" i="4"/>
  <c r="EO6" i="4"/>
  <c r="EP6" i="4"/>
  <c r="EQ6" i="4"/>
  <c r="ER6" i="4"/>
  <c r="ES6" i="4"/>
  <c r="ET6" i="4"/>
  <c r="EU6" i="4"/>
  <c r="EV6" i="4"/>
  <c r="EW6" i="4"/>
  <c r="EX6" i="4"/>
  <c r="EY6" i="4"/>
  <c r="EZ6" i="4"/>
  <c r="FA6" i="4"/>
  <c r="FB6" i="4"/>
  <c r="FC6" i="4"/>
  <c r="FD6" i="4"/>
  <c r="FE6" i="4"/>
  <c r="FF6" i="4"/>
  <c r="FG6" i="4"/>
  <c r="FH6" i="4"/>
  <c r="FI6" i="4"/>
  <c r="FJ6" i="4"/>
  <c r="FK6" i="4"/>
  <c r="FL6" i="4"/>
  <c r="FM6" i="4"/>
  <c r="FN6" i="4"/>
  <c r="FO6" i="4"/>
  <c r="FP6" i="4"/>
  <c r="FQ6" i="4"/>
  <c r="FR6" i="4"/>
  <c r="FS6" i="4"/>
  <c r="FT6" i="4"/>
  <c r="FU6" i="4"/>
  <c r="FV6" i="4"/>
  <c r="FW6" i="4"/>
  <c r="FX6" i="4"/>
  <c r="FY6" i="4"/>
  <c r="FZ6" i="4"/>
  <c r="GA6" i="4"/>
  <c r="GB6" i="4"/>
  <c r="GC6" i="4"/>
  <c r="GD6" i="4"/>
  <c r="GE6" i="4"/>
  <c r="GF6" i="4"/>
  <c r="GG6" i="4"/>
  <c r="GH6" i="4"/>
  <c r="GI6" i="4"/>
  <c r="GJ6" i="4"/>
  <c r="GK6" i="4"/>
  <c r="GL6" i="4"/>
  <c r="GM6" i="4"/>
  <c r="GN6" i="4"/>
  <c r="GO6" i="4"/>
  <c r="GP6" i="4"/>
  <c r="GQ6" i="4"/>
  <c r="GR6" i="4"/>
  <c r="GS6" i="4"/>
  <c r="GT6" i="4"/>
  <c r="GU6" i="4"/>
  <c r="GV6" i="4"/>
  <c r="GW6" i="4"/>
  <c r="GX6" i="4"/>
  <c r="GY6" i="4"/>
  <c r="GZ6" i="4"/>
  <c r="HA6" i="4"/>
  <c r="HB6" i="4"/>
  <c r="D7" i="4"/>
  <c r="E105" i="5" l="1"/>
  <c r="B41" i="5"/>
  <c r="E41" i="5"/>
  <c r="E7" i="6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AG7" i="6" s="1"/>
  <c r="AH7" i="6" s="1"/>
  <c r="AI7" i="6" s="1"/>
  <c r="AJ7" i="6" s="1"/>
  <c r="AK7" i="6" s="1"/>
  <c r="AL7" i="6" s="1"/>
  <c r="AM7" i="6" s="1"/>
  <c r="AN7" i="6" s="1"/>
  <c r="AO7" i="6" s="1"/>
  <c r="AP7" i="6" s="1"/>
  <c r="AQ7" i="6" s="1"/>
  <c r="AR7" i="6" s="1"/>
  <c r="AS7" i="6" s="1"/>
  <c r="AT7" i="6" s="1"/>
  <c r="AU7" i="6" s="1"/>
  <c r="AV7" i="6" s="1"/>
  <c r="AW7" i="6" s="1"/>
  <c r="AX7" i="6" s="1"/>
  <c r="AY7" i="6" s="1"/>
  <c r="AZ7" i="6" s="1"/>
  <c r="BA7" i="6" s="1"/>
  <c r="BB7" i="6" s="1"/>
  <c r="BC7" i="6" s="1"/>
  <c r="BD7" i="6" s="1"/>
  <c r="BE7" i="6" s="1"/>
  <c r="BF7" i="6" s="1"/>
  <c r="BG7" i="6" s="1"/>
  <c r="BH7" i="6" s="1"/>
  <c r="BI7" i="6" s="1"/>
  <c r="BJ7" i="6" s="1"/>
  <c r="BK7" i="6" s="1"/>
  <c r="BL7" i="6" s="1"/>
  <c r="BM7" i="6" s="1"/>
  <c r="BN7" i="6" s="1"/>
  <c r="BO7" i="6" s="1"/>
  <c r="BP7" i="6" s="1"/>
  <c r="BQ7" i="6" s="1"/>
  <c r="BR7" i="6" s="1"/>
  <c r="BS7" i="6" s="1"/>
  <c r="BT7" i="6" s="1"/>
  <c r="BU7" i="6" s="1"/>
  <c r="BV7" i="6" s="1"/>
  <c r="BW7" i="6" s="1"/>
  <c r="BX7" i="6" s="1"/>
  <c r="BY7" i="6" s="1"/>
  <c r="BZ7" i="6" s="1"/>
  <c r="CA7" i="6" s="1"/>
  <c r="CB7" i="6" s="1"/>
  <c r="CC7" i="6" s="1"/>
  <c r="CD7" i="6" s="1"/>
  <c r="CE7" i="6" s="1"/>
  <c r="CF7" i="6" s="1"/>
  <c r="CG7" i="6" s="1"/>
  <c r="CH7" i="6" s="1"/>
  <c r="CI7" i="6" s="1"/>
  <c r="CJ7" i="6" s="1"/>
  <c r="CK7" i="6" s="1"/>
  <c r="CL7" i="6" s="1"/>
  <c r="CM7" i="6" s="1"/>
  <c r="CN7" i="6" s="1"/>
  <c r="CO7" i="6" s="1"/>
  <c r="CP7" i="6" s="1"/>
  <c r="CQ7" i="6" s="1"/>
  <c r="CR7" i="6" s="1"/>
  <c r="CS7" i="6" s="1"/>
  <c r="CT7" i="6" s="1"/>
  <c r="CU7" i="6" s="1"/>
  <c r="CV7" i="6" s="1"/>
  <c r="CW7" i="6" s="1"/>
  <c r="CX7" i="6" s="1"/>
  <c r="CY7" i="6" s="1"/>
  <c r="CZ7" i="6" s="1"/>
  <c r="DA7" i="6" s="1"/>
  <c r="DB7" i="6" s="1"/>
  <c r="DC7" i="6" s="1"/>
  <c r="DD7" i="6" s="1"/>
  <c r="DE7" i="6" s="1"/>
  <c r="DF7" i="6" s="1"/>
  <c r="DG7" i="6" s="1"/>
  <c r="DH7" i="6" s="1"/>
  <c r="DI7" i="6" s="1"/>
  <c r="DJ7" i="6" s="1"/>
  <c r="DK7" i="6" s="1"/>
  <c r="DL7" i="6" s="1"/>
  <c r="DM7" i="6" s="1"/>
  <c r="DN7" i="6" s="1"/>
  <c r="DO7" i="6" s="1"/>
  <c r="DP7" i="6" s="1"/>
  <c r="DQ7" i="6" s="1"/>
  <c r="DR7" i="6" s="1"/>
  <c r="DS7" i="6" s="1"/>
  <c r="DT7" i="6" s="1"/>
  <c r="DU7" i="6" s="1"/>
  <c r="DV7" i="6" s="1"/>
  <c r="DW7" i="6" s="1"/>
  <c r="DX7" i="6" s="1"/>
  <c r="DY7" i="6" s="1"/>
  <c r="DZ7" i="6" s="1"/>
  <c r="EA7" i="6" s="1"/>
  <c r="EB7" i="6" s="1"/>
  <c r="EC7" i="6" s="1"/>
  <c r="ED7" i="6" s="1"/>
  <c r="EE7" i="6" s="1"/>
  <c r="EF7" i="6" s="1"/>
  <c r="EG7" i="6" s="1"/>
  <c r="EH7" i="6" s="1"/>
  <c r="EI7" i="6" s="1"/>
  <c r="EJ7" i="6" s="1"/>
  <c r="EK7" i="6" s="1"/>
  <c r="EL7" i="6" s="1"/>
  <c r="EM7" i="6" s="1"/>
  <c r="EN7" i="6" s="1"/>
  <c r="EO7" i="6" s="1"/>
  <c r="EP7" i="6" s="1"/>
  <c r="EQ7" i="6" s="1"/>
  <c r="ER7" i="6" s="1"/>
  <c r="ES7" i="6" s="1"/>
  <c r="ET7" i="6" s="1"/>
  <c r="EU7" i="6" s="1"/>
  <c r="EV7" i="6" s="1"/>
  <c r="EW7" i="6" s="1"/>
  <c r="EX7" i="6" s="1"/>
  <c r="EY7" i="6" s="1"/>
  <c r="EZ7" i="6" s="1"/>
  <c r="FA7" i="6" s="1"/>
  <c r="FB7" i="6" s="1"/>
  <c r="FC7" i="6" s="1"/>
  <c r="FD7" i="6" s="1"/>
  <c r="FE7" i="6" s="1"/>
  <c r="FF7" i="6" s="1"/>
  <c r="FG7" i="6" s="1"/>
  <c r="FH7" i="6" s="1"/>
  <c r="FI7" i="6" s="1"/>
  <c r="FJ7" i="6" s="1"/>
  <c r="FK7" i="6" s="1"/>
  <c r="FL7" i="6" s="1"/>
  <c r="FM7" i="6" s="1"/>
  <c r="FN7" i="6" s="1"/>
  <c r="FO7" i="6" s="1"/>
  <c r="FP7" i="6" s="1"/>
  <c r="FQ7" i="6" s="1"/>
  <c r="FR7" i="6" s="1"/>
  <c r="FS7" i="6" s="1"/>
  <c r="FT7" i="6" s="1"/>
  <c r="FU7" i="6" s="1"/>
  <c r="FV7" i="6" s="1"/>
  <c r="FW7" i="6" s="1"/>
  <c r="FX7" i="6" s="1"/>
  <c r="FY7" i="6" s="1"/>
  <c r="FZ7" i="6" s="1"/>
  <c r="GA7" i="6" s="1"/>
  <c r="GB7" i="6" s="1"/>
  <c r="GC7" i="6" s="1"/>
  <c r="GD7" i="6" s="1"/>
  <c r="GE7" i="6" s="1"/>
  <c r="GF7" i="6" s="1"/>
  <c r="GG7" i="6" s="1"/>
  <c r="GH7" i="6" s="1"/>
  <c r="GI7" i="6" s="1"/>
  <c r="GJ7" i="6" s="1"/>
  <c r="GK7" i="6" s="1"/>
  <c r="GL7" i="6" s="1"/>
  <c r="GM7" i="6" s="1"/>
  <c r="GN7" i="6" s="1"/>
  <c r="GO7" i="6" s="1"/>
  <c r="GP7" i="6" s="1"/>
  <c r="GQ7" i="6" s="1"/>
  <c r="GR7" i="6" s="1"/>
  <c r="GS7" i="6" s="1"/>
  <c r="GT7" i="6" s="1"/>
  <c r="GU7" i="6" s="1"/>
  <c r="GV7" i="6" s="1"/>
  <c r="GW7" i="6" s="1"/>
  <c r="GX7" i="6" s="1"/>
  <c r="GY7" i="6" s="1"/>
  <c r="GZ7" i="6" s="1"/>
  <c r="HA7" i="6" s="1"/>
  <c r="HB7" i="6" s="1"/>
  <c r="B15" i="5"/>
  <c r="E7" i="4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  <c r="AJ7" i="4" s="1"/>
  <c r="AK7" i="4" s="1"/>
  <c r="AL7" i="4" s="1"/>
  <c r="AM7" i="4" s="1"/>
  <c r="AN7" i="4" s="1"/>
  <c r="AO7" i="4" s="1"/>
  <c r="AP7" i="4" s="1"/>
  <c r="AQ7" i="4" s="1"/>
  <c r="AR7" i="4" s="1"/>
  <c r="AS7" i="4" s="1"/>
  <c r="AT7" i="4" s="1"/>
  <c r="AU7" i="4" s="1"/>
  <c r="AV7" i="4" s="1"/>
  <c r="AW7" i="4" s="1"/>
  <c r="AX7" i="4" s="1"/>
  <c r="AY7" i="4" s="1"/>
  <c r="AZ7" i="4" s="1"/>
  <c r="BA7" i="4" s="1"/>
  <c r="BB7" i="4" s="1"/>
  <c r="BC7" i="4" s="1"/>
  <c r="BD7" i="4" s="1"/>
  <c r="BE7" i="4" s="1"/>
  <c r="BF7" i="4" s="1"/>
  <c r="BG7" i="4" s="1"/>
  <c r="BH7" i="4" s="1"/>
  <c r="BI7" i="4" s="1"/>
  <c r="BJ7" i="4" s="1"/>
  <c r="BK7" i="4" s="1"/>
  <c r="BL7" i="4" s="1"/>
  <c r="BM7" i="4" s="1"/>
  <c r="BN7" i="4" s="1"/>
  <c r="BO7" i="4" s="1"/>
  <c r="BP7" i="4" s="1"/>
  <c r="BQ7" i="4" s="1"/>
  <c r="BR7" i="4" s="1"/>
  <c r="BS7" i="4" s="1"/>
  <c r="BT7" i="4" s="1"/>
  <c r="BU7" i="4" s="1"/>
  <c r="BV7" i="4" s="1"/>
  <c r="BW7" i="4" s="1"/>
  <c r="BX7" i="4" s="1"/>
  <c r="BY7" i="4" s="1"/>
  <c r="BZ7" i="4" s="1"/>
  <c r="CA7" i="4" s="1"/>
  <c r="CB7" i="4" s="1"/>
  <c r="CC7" i="4" s="1"/>
  <c r="CD7" i="4" s="1"/>
  <c r="CE7" i="4" s="1"/>
  <c r="CF7" i="4" s="1"/>
  <c r="CG7" i="4" s="1"/>
  <c r="CH7" i="4" s="1"/>
  <c r="CI7" i="4" s="1"/>
  <c r="CJ7" i="4" s="1"/>
  <c r="CK7" i="4" s="1"/>
  <c r="CL7" i="4" s="1"/>
  <c r="CM7" i="4" s="1"/>
  <c r="CN7" i="4" s="1"/>
  <c r="CO7" i="4" s="1"/>
  <c r="CP7" i="4" s="1"/>
  <c r="CQ7" i="4" s="1"/>
  <c r="CR7" i="4" s="1"/>
  <c r="CS7" i="4" s="1"/>
  <c r="CT7" i="4" s="1"/>
  <c r="CU7" i="4" s="1"/>
  <c r="CV7" i="4" s="1"/>
  <c r="CW7" i="4" s="1"/>
  <c r="CX7" i="4" s="1"/>
  <c r="CY7" i="4" s="1"/>
  <c r="CZ7" i="4" s="1"/>
  <c r="DA7" i="4" s="1"/>
  <c r="DB7" i="4" s="1"/>
  <c r="DC7" i="4" s="1"/>
  <c r="DD7" i="4" s="1"/>
  <c r="DE7" i="4" s="1"/>
  <c r="DF7" i="4" s="1"/>
  <c r="DG7" i="4" s="1"/>
  <c r="DH7" i="4" s="1"/>
  <c r="DI7" i="4" s="1"/>
  <c r="DJ7" i="4" s="1"/>
  <c r="DK7" i="4" s="1"/>
  <c r="DL7" i="4" s="1"/>
  <c r="DM7" i="4" s="1"/>
  <c r="DN7" i="4" s="1"/>
  <c r="DO7" i="4" s="1"/>
  <c r="DP7" i="4" s="1"/>
  <c r="DQ7" i="4" s="1"/>
  <c r="DR7" i="4" s="1"/>
  <c r="DS7" i="4" s="1"/>
  <c r="DT7" i="4" s="1"/>
  <c r="DU7" i="4" s="1"/>
  <c r="DV7" i="4" s="1"/>
  <c r="DW7" i="4" s="1"/>
  <c r="DX7" i="4" s="1"/>
  <c r="DY7" i="4" s="1"/>
  <c r="DZ7" i="4" s="1"/>
  <c r="EA7" i="4" s="1"/>
  <c r="EB7" i="4" s="1"/>
  <c r="EC7" i="4" s="1"/>
  <c r="ED7" i="4" s="1"/>
  <c r="EE7" i="4" s="1"/>
  <c r="EF7" i="4" s="1"/>
  <c r="EG7" i="4" s="1"/>
  <c r="EH7" i="4" s="1"/>
  <c r="EI7" i="4" s="1"/>
  <c r="EJ7" i="4" s="1"/>
  <c r="EK7" i="4" s="1"/>
  <c r="EL7" i="4" s="1"/>
  <c r="EM7" i="4" s="1"/>
  <c r="EN7" i="4" s="1"/>
  <c r="EO7" i="4" s="1"/>
  <c r="EP7" i="4" s="1"/>
  <c r="EQ7" i="4" s="1"/>
  <c r="ER7" i="4" s="1"/>
  <c r="ES7" i="4" s="1"/>
  <c r="ET7" i="4" s="1"/>
  <c r="EU7" i="4" s="1"/>
  <c r="EV7" i="4" s="1"/>
  <c r="EW7" i="4" s="1"/>
  <c r="EX7" i="4" s="1"/>
  <c r="EY7" i="4" s="1"/>
  <c r="EZ7" i="4" s="1"/>
  <c r="FA7" i="4" s="1"/>
  <c r="FB7" i="4" s="1"/>
  <c r="FC7" i="4" s="1"/>
  <c r="FD7" i="4" s="1"/>
  <c r="FE7" i="4" s="1"/>
  <c r="FF7" i="4" s="1"/>
  <c r="FG7" i="4" s="1"/>
  <c r="FH7" i="4" s="1"/>
  <c r="FI7" i="4" s="1"/>
  <c r="FJ7" i="4" s="1"/>
  <c r="FK7" i="4" s="1"/>
  <c r="FL7" i="4" s="1"/>
  <c r="FM7" i="4" s="1"/>
  <c r="FN7" i="4" s="1"/>
  <c r="FO7" i="4" s="1"/>
  <c r="FP7" i="4" s="1"/>
  <c r="FQ7" i="4" s="1"/>
  <c r="FR7" i="4" s="1"/>
  <c r="FS7" i="4" s="1"/>
  <c r="FT7" i="4" s="1"/>
  <c r="FU7" i="4" s="1"/>
  <c r="FV7" i="4" s="1"/>
  <c r="FW7" i="4" s="1"/>
  <c r="FX7" i="4" s="1"/>
  <c r="FY7" i="4" s="1"/>
  <c r="FZ7" i="4" s="1"/>
  <c r="GA7" i="4" s="1"/>
  <c r="GB7" i="4" s="1"/>
  <c r="GC7" i="4" s="1"/>
  <c r="GD7" i="4" s="1"/>
  <c r="GE7" i="4" s="1"/>
  <c r="GF7" i="4" s="1"/>
  <c r="GG7" i="4" s="1"/>
  <c r="GH7" i="4" s="1"/>
  <c r="GI7" i="4" s="1"/>
  <c r="GJ7" i="4" s="1"/>
  <c r="GK7" i="4" s="1"/>
  <c r="GL7" i="4" s="1"/>
  <c r="GM7" i="4" s="1"/>
  <c r="GN7" i="4" s="1"/>
  <c r="GO7" i="4" s="1"/>
  <c r="GP7" i="4" s="1"/>
  <c r="GQ7" i="4" s="1"/>
  <c r="GR7" i="4" s="1"/>
  <c r="GS7" i="4" s="1"/>
  <c r="GT7" i="4" s="1"/>
  <c r="GU7" i="4" s="1"/>
  <c r="GV7" i="4" s="1"/>
  <c r="GW7" i="4" s="1"/>
  <c r="GX7" i="4" s="1"/>
  <c r="GY7" i="4" s="1"/>
  <c r="GZ7" i="4" s="1"/>
  <c r="HA7" i="4" s="1"/>
  <c r="HB7" i="4" s="1"/>
  <c r="B89" i="5"/>
  <c r="B81" i="5"/>
  <c r="B73" i="5"/>
  <c r="B65" i="5"/>
  <c r="B57" i="5"/>
  <c r="E113" i="5"/>
  <c r="E97" i="5"/>
</calcChain>
</file>

<file path=xl/sharedStrings.xml><?xml version="1.0" encoding="utf-8"?>
<sst xmlns="http://schemas.openxmlformats.org/spreadsheetml/2006/main" count="139" uniqueCount="28">
  <si>
    <t>Ornstein-Uhlenbeck Process</t>
  </si>
  <si>
    <t>[0,1] Normally distributed variable</t>
  </si>
  <si>
    <t>Hit F9 to generate another random process</t>
  </si>
  <si>
    <r>
      <rPr>
        <sz val="10"/>
        <rFont val="Calibri"/>
        <family val="2"/>
      </rPr>
      <t>σ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</si>
  <si>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 xml:space="preserve"> = </t>
    </r>
  </si>
  <si>
    <r>
      <t>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</si>
  <si>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Ornstein-Uhlenbeck Process Simulation</t>
  </si>
  <si>
    <t>r(0,T)</t>
  </si>
  <si>
    <t>T</t>
  </si>
  <si>
    <r>
      <t xml:space="preserve">Volatility of zero rate </t>
    </r>
    <r>
      <rPr>
        <sz val="10"/>
        <rFont val="Symbol"/>
        <family val="1"/>
        <charset val="2"/>
      </rPr>
      <t>s</t>
    </r>
    <r>
      <rPr>
        <vertAlign val="subscript"/>
        <sz val="10"/>
        <rFont val="Arial"/>
        <family val="2"/>
      </rPr>
      <t>r(T)</t>
    </r>
  </si>
  <si>
    <t>Vasicek Zero Rate</t>
  </si>
  <si>
    <t>Vasicek Discount Factor</t>
  </si>
  <si>
    <r>
      <t>Infinitely-long Rate (r</t>
    </r>
    <r>
      <rPr>
        <vertAlign val="subscript"/>
        <sz val="12"/>
        <rFont val="Symbol"/>
        <family val="1"/>
        <charset val="2"/>
      </rPr>
      <t>¥</t>
    </r>
    <r>
      <rPr>
        <sz val="10"/>
        <rFont val="Arial"/>
        <family val="2"/>
      </rPr>
      <t>)</t>
    </r>
  </si>
  <si>
    <t>T =</t>
  </si>
  <si>
    <t>m</t>
  </si>
  <si>
    <r>
      <t>Instantaneous Forward Rete r</t>
    </r>
    <r>
      <rPr>
        <vertAlign val="subscript"/>
        <sz val="11"/>
        <color theme="1"/>
        <rFont val="Calibri"/>
        <family val="2"/>
        <scheme val="minor"/>
      </rPr>
      <t>T</t>
    </r>
  </si>
  <si>
    <t xml:space="preserve">                                             =</t>
  </si>
  <si>
    <t>Outputs:</t>
  </si>
  <si>
    <r>
      <t xml:space="preserve">Instantaneous </t>
    </r>
    <r>
      <rPr>
        <sz val="11"/>
        <color theme="1"/>
        <rFont val="Symbol"/>
        <family val="1"/>
        <charset val="2"/>
      </rPr>
      <t>s</t>
    </r>
  </si>
  <si>
    <t>l</t>
  </si>
  <si>
    <r>
      <t>r</t>
    </r>
    <r>
      <rPr>
        <vertAlign val="subscript"/>
        <sz val="10"/>
        <rFont val="Arial"/>
        <family val="2"/>
      </rPr>
      <t>0</t>
    </r>
  </si>
  <si>
    <t>Inputs:</t>
  </si>
  <si>
    <t>Vasicek Model</t>
  </si>
  <si>
    <t>l =</t>
  </si>
  <si>
    <t>Cox, Ingersoll and Ross Process Simulation</t>
  </si>
  <si>
    <r>
      <t>r</t>
    </r>
    <r>
      <rPr>
        <b/>
        <vertAlign val="subscript"/>
        <sz val="16"/>
        <rFont val="Times New Roman"/>
        <family val="1"/>
      </rPr>
      <t>t</t>
    </r>
    <r>
      <rPr>
        <b/>
        <sz val="16"/>
        <rFont val="Times New Roman"/>
        <family val="1"/>
      </rPr>
      <t xml:space="preserve"> =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 xml:space="preserve"> + </t>
    </r>
    <r>
      <rPr>
        <b/>
        <sz val="16"/>
        <rFont val="Symbol"/>
        <family val="1"/>
        <charset val="2"/>
      </rPr>
      <t>l</t>
    </r>
    <r>
      <rPr>
        <b/>
        <sz val="16"/>
        <rFont val="Times New Roman"/>
        <family val="1"/>
      </rPr>
      <t>(r</t>
    </r>
    <r>
      <rPr>
        <b/>
        <vertAlign val="sub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-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>) + r</t>
    </r>
    <r>
      <rPr>
        <b/>
        <vertAlign val="subscript"/>
        <sz val="16"/>
        <rFont val="Times New Roman"/>
        <family val="1"/>
      </rPr>
      <t>t</t>
    </r>
    <r>
      <rPr>
        <b/>
        <vertAlign val="superscript"/>
        <sz val="16"/>
        <rFont val="Times New Roman"/>
        <family val="1"/>
      </rPr>
      <t>.5</t>
    </r>
    <r>
      <rPr>
        <b/>
        <i/>
        <sz val="16"/>
        <rFont val="Times New Roman"/>
        <family val="1"/>
      </rPr>
      <t>e</t>
    </r>
    <r>
      <rPr>
        <b/>
        <vertAlign val="subscript"/>
        <sz val="16"/>
        <rFont val="Times New Roman"/>
        <family val="1"/>
      </rPr>
      <t>t</t>
    </r>
  </si>
  <si>
    <r>
      <t>r</t>
    </r>
    <r>
      <rPr>
        <b/>
        <vertAlign val="subscript"/>
        <sz val="16"/>
        <rFont val="Times New Roman"/>
        <family val="1"/>
      </rPr>
      <t>t</t>
    </r>
    <r>
      <rPr>
        <b/>
        <sz val="16"/>
        <rFont val="Times New Roman"/>
        <family val="1"/>
      </rPr>
      <t xml:space="preserve"> =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 xml:space="preserve"> + </t>
    </r>
    <r>
      <rPr>
        <b/>
        <sz val="16"/>
        <rFont val="Symbol"/>
        <family val="1"/>
        <charset val="2"/>
      </rPr>
      <t>l</t>
    </r>
    <r>
      <rPr>
        <b/>
        <sz val="16"/>
        <rFont val="Times New Roman"/>
        <family val="1"/>
      </rPr>
      <t>(r</t>
    </r>
    <r>
      <rPr>
        <b/>
        <vertAlign val="sub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- r</t>
    </r>
    <r>
      <rPr>
        <b/>
        <vertAlign val="subscript"/>
        <sz val="16"/>
        <rFont val="Times New Roman"/>
        <family val="1"/>
      </rPr>
      <t>t-1</t>
    </r>
    <r>
      <rPr>
        <b/>
        <sz val="16"/>
        <rFont val="Times New Roman"/>
        <family val="1"/>
      </rPr>
      <t xml:space="preserve">) + </t>
    </r>
    <r>
      <rPr>
        <b/>
        <i/>
        <sz val="16"/>
        <rFont val="Times New Roman"/>
        <family val="1"/>
      </rPr>
      <t>e</t>
    </r>
    <r>
      <rPr>
        <b/>
        <vertAlign val="subscript"/>
        <sz val="16"/>
        <rFont val="Times New Roman"/>
        <family val="1"/>
      </rPr>
      <t>t</t>
    </r>
  </si>
  <si>
    <r>
      <t xml:space="preserve">Notice that as </t>
    </r>
    <r>
      <rPr>
        <b/>
        <sz val="10"/>
        <rFont val="Symbol"/>
        <family val="1"/>
        <charset val="2"/>
      </rPr>
      <t>l</t>
    </r>
    <r>
      <rPr>
        <b/>
        <sz val="10"/>
        <rFont val="Arial"/>
        <family val="2"/>
      </rPr>
      <t xml:space="preserve"> gets closer to 1, the process becomes more mean reverting. As </t>
    </r>
    <r>
      <rPr>
        <b/>
        <sz val="10"/>
        <rFont val="Symbol"/>
        <family val="1"/>
        <charset val="2"/>
      </rPr>
      <t>l</t>
    </r>
    <r>
      <rPr>
        <b/>
        <sz val="10"/>
        <rFont val="Arial"/>
        <family val="2"/>
      </rPr>
      <t xml:space="preserve"> approaches 0, the process looks like Brownian motion.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</si>
</sst>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%"/>
    <numFmt numFmtId="165" formatCode="0.000000"/>
    <numFmt numFmtId="166" formatCode="_-* #,##0.00_-;\-* #,##0.00_-;_-* &quot;-&quot;??_-;_-@_-"/>
    <numFmt numFmtId="167" formatCode="0.0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i/>
      <sz val="16"/>
      <name val="Times New Roman"/>
      <family val="1"/>
    </font>
    <font>
      <b/>
      <sz val="10"/>
      <color rgb="FFFF0000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b/>
      <sz val="14"/>
      <name val="Arial"/>
      <family val="2"/>
    </font>
    <font>
      <vertAlign val="subscript"/>
      <sz val="12"/>
      <name val="Symbol"/>
      <family val="1"/>
      <charset val="2"/>
    </font>
    <font>
      <b/>
      <u/>
      <sz val="11"/>
      <color theme="1"/>
      <name val="Symbol"/>
      <family val="1"/>
      <charset val="2"/>
    </font>
    <font>
      <b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vertAlign val="superscript"/>
      <sz val="16"/>
      <name val="Times New Roman"/>
      <family val="1"/>
    </font>
    <font>
      <b/>
      <sz val="16"/>
      <name val="Symbol"/>
      <family val="1"/>
      <charset val="2"/>
    </font>
    <font>
      <b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/>
    <xf numFmtId="0" fontId="4" fillId="0" borderId="0" xfId="1" applyFont="1"/>
    <xf numFmtId="0" fontId="5" fillId="2" borderId="0" xfId="1" applyFont="1" applyFill="1"/>
    <xf numFmtId="0" fontId="5" fillId="3" borderId="0" xfId="1" applyFont="1" applyFill="1"/>
    <xf numFmtId="0" fontId="6" fillId="2" borderId="0" xfId="1" applyFont="1" applyFill="1"/>
    <xf numFmtId="0" fontId="4" fillId="2" borderId="0" xfId="1" applyFont="1" applyFill="1"/>
    <xf numFmtId="0" fontId="3" fillId="3" borderId="0" xfId="1" applyFill="1"/>
    <xf numFmtId="0" fontId="4" fillId="3" borderId="0" xfId="1" applyFont="1" applyFill="1"/>
    <xf numFmtId="0" fontId="3" fillId="0" borderId="0" xfId="1" applyFill="1"/>
    <xf numFmtId="0" fontId="7" fillId="3" borderId="0" xfId="2" applyFont="1" applyFill="1"/>
    <xf numFmtId="0" fontId="10" fillId="0" borderId="0" xfId="1" applyFont="1" applyFill="1"/>
    <xf numFmtId="0" fontId="3" fillId="3" borderId="0" xfId="1" applyFont="1" applyFill="1"/>
    <xf numFmtId="0" fontId="3" fillId="4" borderId="0" xfId="1" applyFill="1"/>
    <xf numFmtId="0" fontId="14" fillId="4" borderId="0" xfId="1" applyFont="1" applyFill="1"/>
    <xf numFmtId="0" fontId="1" fillId="0" borderId="0" xfId="8"/>
    <xf numFmtId="164" fontId="0" fillId="0" borderId="0" xfId="18" applyNumberFormat="1" applyFont="1"/>
    <xf numFmtId="164" fontId="2" fillId="0" borderId="0" xfId="18" applyNumberFormat="1" applyFont="1" applyBorder="1"/>
    <xf numFmtId="165" fontId="2" fillId="0" borderId="0" xfId="8" applyNumberFormat="1" applyFont="1" applyBorder="1"/>
    <xf numFmtId="10" fontId="3" fillId="0" borderId="0" xfId="18" applyNumberFormat="1" applyFont="1"/>
    <xf numFmtId="166" fontId="1" fillId="0" borderId="0" xfId="8" applyNumberFormat="1"/>
    <xf numFmtId="164" fontId="1" fillId="0" borderId="0" xfId="8" applyNumberFormat="1"/>
    <xf numFmtId="0" fontId="1" fillId="0" borderId="0" xfId="8" applyFill="1" applyBorder="1"/>
    <xf numFmtId="0" fontId="16" fillId="0" borderId="0" xfId="8" applyFont="1" applyFill="1" applyBorder="1"/>
    <xf numFmtId="0" fontId="17" fillId="0" borderId="0" xfId="8" applyFont="1"/>
    <xf numFmtId="167" fontId="1" fillId="0" borderId="0" xfId="8" applyNumberFormat="1"/>
    <xf numFmtId="10" fontId="2" fillId="0" borderId="0" xfId="18" applyNumberFormat="1" applyFont="1" applyFill="1" applyBorder="1"/>
    <xf numFmtId="10" fontId="0" fillId="0" borderId="0" xfId="18" applyNumberFormat="1" applyFont="1"/>
    <xf numFmtId="0" fontId="2" fillId="0" borderId="0" xfId="8" applyFont="1"/>
    <xf numFmtId="0" fontId="1" fillId="3" borderId="0" xfId="8" applyFill="1"/>
    <xf numFmtId="0" fontId="20" fillId="3" borderId="0" xfId="8" applyFont="1" applyFill="1"/>
    <xf numFmtId="0" fontId="1" fillId="3" borderId="0" xfId="8" applyFill="1" applyBorder="1"/>
    <xf numFmtId="0" fontId="19" fillId="3" borderId="0" xfId="8" applyFont="1" applyFill="1" applyBorder="1"/>
    <xf numFmtId="0" fontId="3" fillId="0" borderId="0" xfId="18" applyNumberFormat="1" applyFont="1" applyFill="1"/>
    <xf numFmtId="0" fontId="3" fillId="0" borderId="0" xfId="3" applyNumberFormat="1" applyFont="1" applyFill="1" applyBorder="1"/>
    <xf numFmtId="0" fontId="0" fillId="0" borderId="0" xfId="3" applyNumberFormat="1" applyFont="1" applyFill="1" applyBorder="1"/>
    <xf numFmtId="0" fontId="0" fillId="0" borderId="0" xfId="18" applyNumberFormat="1" applyFont="1" applyFill="1" applyBorder="1"/>
  </cellXfs>
  <cellStyles count="19">
    <cellStyle name="Comma 2" xfId="3"/>
    <cellStyle name="Normal" xfId="0" builtinId="0"/>
    <cellStyle name="Normal 10" xfId="4"/>
    <cellStyle name="Normal 11" xfId="2"/>
    <cellStyle name="Normal 12" xfId="5"/>
    <cellStyle name="Normal 13" xfId="6"/>
    <cellStyle name="Normal 14" xfId="7"/>
    <cellStyle name="Normal 15" xfId="8"/>
    <cellStyle name="Normal 16" xfId="9"/>
    <cellStyle name="Normal 2" xfId="10"/>
    <cellStyle name="Normal 2 2" xfId="1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Ornstein-Uhlenbech</a:t>
            </a:r>
            <a:r>
              <a:rPr lang="en-US" baseline="0"/>
              <a:t> (Vasicek)</a:t>
            </a:r>
            <a:r>
              <a:rPr lang="en-US"/>
              <a:t> Process</a:t>
            </a:r>
          </a:p>
        </c:rich>
      </c:tx>
      <c:layout>
        <c:manualLayout>
          <c:xMode val="edge"/>
          <c:yMode val="edge"/>
          <c:x val="0.19569937628764145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34445636856599"/>
          <c:y val="0.17492736272230933"/>
          <c:w val="0.79355005365855313"/>
          <c:h val="0.650146698117908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'Ornstein-Uhlenbeck Simulation'!$D$7:$HB$7</c:f>
              <c:numCache>
                <c:formatCode>General</c:formatCode>
                <c:ptCount val="207"/>
                <c:pt idx="0">
                  <c:v>0.05</c:v>
                </c:pt>
                <c:pt idx="1">
                  <c:v>2.6622793764891736E-2</c:v>
                </c:pt>
                <c:pt idx="2">
                  <c:v>6.8202638151947187E-2</c:v>
                </c:pt>
                <c:pt idx="3">
                  <c:v>8.2825419850738491E-2</c:v>
                </c:pt>
                <c:pt idx="4">
                  <c:v>3.6634756853836617E-2</c:v>
                </c:pt>
                <c:pt idx="5">
                  <c:v>3.6024167739315854E-2</c:v>
                </c:pt>
                <c:pt idx="6">
                  <c:v>6.8526445677714626E-2</c:v>
                </c:pt>
                <c:pt idx="7">
                  <c:v>6.4058693863914593E-2</c:v>
                </c:pt>
                <c:pt idx="8">
                  <c:v>9.3284633862827038E-2</c:v>
                </c:pt>
                <c:pt idx="9">
                  <c:v>6.4191091046938029E-2</c:v>
                </c:pt>
                <c:pt idx="10">
                  <c:v>6.7925475558457266E-2</c:v>
                </c:pt>
                <c:pt idx="11">
                  <c:v>6.2899193643500953E-2</c:v>
                </c:pt>
                <c:pt idx="12">
                  <c:v>4.0254677444161654E-2</c:v>
                </c:pt>
                <c:pt idx="13">
                  <c:v>3.9686085945635649E-2</c:v>
                </c:pt>
                <c:pt idx="14">
                  <c:v>7.3858794119371574E-2</c:v>
                </c:pt>
                <c:pt idx="15">
                  <c:v>6.3980817080884364E-2</c:v>
                </c:pt>
                <c:pt idx="16">
                  <c:v>9.68478226268112E-2</c:v>
                </c:pt>
                <c:pt idx="17">
                  <c:v>9.4925994045500353E-2</c:v>
                </c:pt>
                <c:pt idx="18">
                  <c:v>4.9678515293907891E-2</c:v>
                </c:pt>
                <c:pt idx="19">
                  <c:v>5.1324276542804789E-2</c:v>
                </c:pt>
                <c:pt idx="20">
                  <c:v>7.4302939358458109E-2</c:v>
                </c:pt>
                <c:pt idx="21">
                  <c:v>7.5332519395450867E-2</c:v>
                </c:pt>
                <c:pt idx="22">
                  <c:v>4.8499220900903355E-2</c:v>
                </c:pt>
                <c:pt idx="23">
                  <c:v>5.7684393267187065E-2</c:v>
                </c:pt>
                <c:pt idx="24">
                  <c:v>3.4759165551489592E-2</c:v>
                </c:pt>
                <c:pt idx="25">
                  <c:v>3.1098588771183686E-2</c:v>
                </c:pt>
                <c:pt idx="26">
                  <c:v>3.4983135720594589E-2</c:v>
                </c:pt>
                <c:pt idx="27">
                  <c:v>4.8449099584447777E-2</c:v>
                </c:pt>
                <c:pt idx="28">
                  <c:v>3.8080591411066435E-2</c:v>
                </c:pt>
                <c:pt idx="29">
                  <c:v>4.335548805817839E-2</c:v>
                </c:pt>
                <c:pt idx="30">
                  <c:v>2.7481714133713756E-2</c:v>
                </c:pt>
                <c:pt idx="31">
                  <c:v>3.654961184296153E-3</c:v>
                </c:pt>
                <c:pt idx="32">
                  <c:v>1.1288012678315027E-2</c:v>
                </c:pt>
                <c:pt idx="33">
                  <c:v>5.2274180486452833E-2</c:v>
                </c:pt>
                <c:pt idx="34">
                  <c:v>9.877804787614522E-2</c:v>
                </c:pt>
                <c:pt idx="35">
                  <c:v>8.3518256613542688E-2</c:v>
                </c:pt>
                <c:pt idx="36">
                  <c:v>0.10013871059598217</c:v>
                </c:pt>
                <c:pt idx="37">
                  <c:v>6.459927845684979E-2</c:v>
                </c:pt>
                <c:pt idx="38">
                  <c:v>5.597507894424663E-2</c:v>
                </c:pt>
                <c:pt idx="39">
                  <c:v>5.6808659032185294E-2</c:v>
                </c:pt>
                <c:pt idx="40">
                  <c:v>6.4456166259576259E-2</c:v>
                </c:pt>
                <c:pt idx="41">
                  <c:v>3.0848624304475682E-2</c:v>
                </c:pt>
                <c:pt idx="42">
                  <c:v>3.738351646924272E-2</c:v>
                </c:pt>
                <c:pt idx="43">
                  <c:v>2.9114834435525157E-2</c:v>
                </c:pt>
                <c:pt idx="44">
                  <c:v>4.1101279018624509E-2</c:v>
                </c:pt>
                <c:pt idx="45">
                  <c:v>5.2487642870970436E-2</c:v>
                </c:pt>
                <c:pt idx="46">
                  <c:v>5.1833629143519494E-2</c:v>
                </c:pt>
                <c:pt idx="47">
                  <c:v>4.2888036113142042E-2</c:v>
                </c:pt>
                <c:pt idx="48">
                  <c:v>4.9653273874504703E-2</c:v>
                </c:pt>
                <c:pt idx="49">
                  <c:v>6.7184188134314024E-2</c:v>
                </c:pt>
                <c:pt idx="50">
                  <c:v>7.9389421814415079E-2</c:v>
                </c:pt>
                <c:pt idx="51">
                  <c:v>4.5464615453223139E-2</c:v>
                </c:pt>
                <c:pt idx="52">
                  <c:v>4.983680115292137E-2</c:v>
                </c:pt>
                <c:pt idx="53">
                  <c:v>3.4895649571932849E-2</c:v>
                </c:pt>
                <c:pt idx="54">
                  <c:v>3.5175978597578629E-2</c:v>
                </c:pt>
                <c:pt idx="55">
                  <c:v>7.9378922948863645E-2</c:v>
                </c:pt>
                <c:pt idx="56">
                  <c:v>6.6491802595053204E-2</c:v>
                </c:pt>
                <c:pt idx="57">
                  <c:v>6.5295237173625592E-2</c:v>
                </c:pt>
                <c:pt idx="58">
                  <c:v>3.9841346243074907E-2</c:v>
                </c:pt>
                <c:pt idx="59">
                  <c:v>5.698963499860598E-2</c:v>
                </c:pt>
                <c:pt idx="60">
                  <c:v>4.8525944109380596E-2</c:v>
                </c:pt>
                <c:pt idx="61">
                  <c:v>5.1390552062511238E-2</c:v>
                </c:pt>
                <c:pt idx="62">
                  <c:v>4.3718133474356616E-2</c:v>
                </c:pt>
                <c:pt idx="63">
                  <c:v>2.9292664353444707E-2</c:v>
                </c:pt>
                <c:pt idx="64">
                  <c:v>1.5651771352479447E-2</c:v>
                </c:pt>
                <c:pt idx="65">
                  <c:v>5.9329918644982368E-2</c:v>
                </c:pt>
                <c:pt idx="66">
                  <c:v>6.8878967415154604E-2</c:v>
                </c:pt>
                <c:pt idx="67">
                  <c:v>6.5151574335215276E-2</c:v>
                </c:pt>
                <c:pt idx="68">
                  <c:v>4.0188334955864699E-2</c:v>
                </c:pt>
                <c:pt idx="69">
                  <c:v>3.3262512969112146E-2</c:v>
                </c:pt>
                <c:pt idx="70">
                  <c:v>3.5481987706168908E-2</c:v>
                </c:pt>
                <c:pt idx="71">
                  <c:v>4.7720398123022707E-2</c:v>
                </c:pt>
                <c:pt idx="72">
                  <c:v>4.5890024941688839E-2</c:v>
                </c:pt>
                <c:pt idx="73">
                  <c:v>5.6942836858071007E-2</c:v>
                </c:pt>
                <c:pt idx="74">
                  <c:v>9.1006947437755864E-2</c:v>
                </c:pt>
                <c:pt idx="75">
                  <c:v>6.2119250098909409E-2</c:v>
                </c:pt>
                <c:pt idx="76">
                  <c:v>6.6860025387457361E-2</c:v>
                </c:pt>
                <c:pt idx="77">
                  <c:v>8.2928166434262054E-2</c:v>
                </c:pt>
                <c:pt idx="78">
                  <c:v>0.10234494725677534</c:v>
                </c:pt>
                <c:pt idx="79">
                  <c:v>6.6531775469046525E-2</c:v>
                </c:pt>
                <c:pt idx="80">
                  <c:v>4.0101377083246917E-2</c:v>
                </c:pt>
                <c:pt idx="81">
                  <c:v>1.0016751146765354E-2</c:v>
                </c:pt>
                <c:pt idx="82">
                  <c:v>5.0895828487949567E-2</c:v>
                </c:pt>
                <c:pt idx="83">
                  <c:v>6.0301850522368187E-2</c:v>
                </c:pt>
                <c:pt idx="84">
                  <c:v>8.8169904585726974E-2</c:v>
                </c:pt>
                <c:pt idx="85">
                  <c:v>8.4934557188824256E-2</c:v>
                </c:pt>
                <c:pt idx="86">
                  <c:v>5.2572138440227567E-2</c:v>
                </c:pt>
                <c:pt idx="87">
                  <c:v>7.361737485281003E-2</c:v>
                </c:pt>
                <c:pt idx="88">
                  <c:v>8.9294556252489166E-2</c:v>
                </c:pt>
                <c:pt idx="89">
                  <c:v>0.10024434288208181</c:v>
                </c:pt>
                <c:pt idx="90">
                  <c:v>5.8152024183308462E-2</c:v>
                </c:pt>
                <c:pt idx="91">
                  <c:v>1.3913558629989331E-2</c:v>
                </c:pt>
                <c:pt idx="92">
                  <c:v>4.501772573348032E-2</c:v>
                </c:pt>
                <c:pt idx="93">
                  <c:v>4.6327675980161062E-2</c:v>
                </c:pt>
                <c:pt idx="94">
                  <c:v>2.7589841696442314E-2</c:v>
                </c:pt>
                <c:pt idx="95">
                  <c:v>1.9482197026504951E-2</c:v>
                </c:pt>
                <c:pt idx="96">
                  <c:v>4.5663281363024458E-2</c:v>
                </c:pt>
                <c:pt idx="97">
                  <c:v>6.8993929201912191E-2</c:v>
                </c:pt>
                <c:pt idx="98">
                  <c:v>4.4849892280390859E-2</c:v>
                </c:pt>
                <c:pt idx="99">
                  <c:v>7.8593847153143992E-2</c:v>
                </c:pt>
                <c:pt idx="100">
                  <c:v>8.9179080648982709E-2</c:v>
                </c:pt>
                <c:pt idx="101">
                  <c:v>5.2816950719107636E-2</c:v>
                </c:pt>
                <c:pt idx="102">
                  <c:v>7.4809810943390828E-2</c:v>
                </c:pt>
                <c:pt idx="103">
                  <c:v>0.10200179990838992</c:v>
                </c:pt>
                <c:pt idx="104">
                  <c:v>0.10952297908271896</c:v>
                </c:pt>
                <c:pt idx="105">
                  <c:v>6.8565022362381225E-2</c:v>
                </c:pt>
                <c:pt idx="106">
                  <c:v>3.7691799034159632E-2</c:v>
                </c:pt>
                <c:pt idx="107">
                  <c:v>4.6021798553177451E-2</c:v>
                </c:pt>
                <c:pt idx="108">
                  <c:v>3.5204816938057951E-2</c:v>
                </c:pt>
                <c:pt idx="109">
                  <c:v>4.5533978588963138E-2</c:v>
                </c:pt>
                <c:pt idx="110">
                  <c:v>3.4199879896097352E-2</c:v>
                </c:pt>
                <c:pt idx="111">
                  <c:v>-1.8972031911599074E-3</c:v>
                </c:pt>
                <c:pt idx="112">
                  <c:v>3.835115502662529E-2</c:v>
                </c:pt>
                <c:pt idx="113">
                  <c:v>5.7259885376576905E-2</c:v>
                </c:pt>
                <c:pt idx="114">
                  <c:v>7.532943818668994E-2</c:v>
                </c:pt>
                <c:pt idx="115">
                  <c:v>2.8932900778923229E-2</c:v>
                </c:pt>
                <c:pt idx="116">
                  <c:v>3.8433779390700688E-2</c:v>
                </c:pt>
                <c:pt idx="117">
                  <c:v>3.9093135720993336E-2</c:v>
                </c:pt>
                <c:pt idx="118">
                  <c:v>5.0429056704044684E-2</c:v>
                </c:pt>
                <c:pt idx="119">
                  <c:v>7.8420243759436903E-2</c:v>
                </c:pt>
                <c:pt idx="120">
                  <c:v>5.9897875858623342E-2</c:v>
                </c:pt>
                <c:pt idx="121">
                  <c:v>6.2286004088592792E-2</c:v>
                </c:pt>
                <c:pt idx="122">
                  <c:v>4.939192960519441E-2</c:v>
                </c:pt>
                <c:pt idx="123">
                  <c:v>2.9181813675442654E-2</c:v>
                </c:pt>
                <c:pt idx="124">
                  <c:v>5.4207167182465654E-2</c:v>
                </c:pt>
                <c:pt idx="125">
                  <c:v>5.5760934603476031E-2</c:v>
                </c:pt>
                <c:pt idx="126">
                  <c:v>5.8861990350723176E-2</c:v>
                </c:pt>
                <c:pt idx="127">
                  <c:v>6.4603231945532247E-3</c:v>
                </c:pt>
                <c:pt idx="128">
                  <c:v>3.359975515313008E-2</c:v>
                </c:pt>
                <c:pt idx="129">
                  <c:v>9.1728775538336693E-3</c:v>
                </c:pt>
                <c:pt idx="130">
                  <c:v>1.3767080441555817E-2</c:v>
                </c:pt>
                <c:pt idx="131">
                  <c:v>3.9463950204891046E-2</c:v>
                </c:pt>
                <c:pt idx="132">
                  <c:v>3.7426949638871061E-2</c:v>
                </c:pt>
                <c:pt idx="133">
                  <c:v>5.8146105390705291E-2</c:v>
                </c:pt>
                <c:pt idx="134">
                  <c:v>3.7509043435907413E-2</c:v>
                </c:pt>
                <c:pt idx="135">
                  <c:v>5.5159620933119512E-2</c:v>
                </c:pt>
                <c:pt idx="136">
                  <c:v>2.2739949867268804E-2</c:v>
                </c:pt>
                <c:pt idx="137">
                  <c:v>4.4489848354766597E-2</c:v>
                </c:pt>
                <c:pt idx="138">
                  <c:v>3.7777305921524257E-2</c:v>
                </c:pt>
                <c:pt idx="139">
                  <c:v>3.4835558521482429E-2</c:v>
                </c:pt>
                <c:pt idx="140">
                  <c:v>4.1490092084420588E-2</c:v>
                </c:pt>
                <c:pt idx="141">
                  <c:v>8.173064321760172E-2</c:v>
                </c:pt>
                <c:pt idx="142">
                  <c:v>3.5120066590153147E-2</c:v>
                </c:pt>
                <c:pt idx="143">
                  <c:v>4.4698579202717088E-2</c:v>
                </c:pt>
                <c:pt idx="144">
                  <c:v>5.5935979005886011E-2</c:v>
                </c:pt>
                <c:pt idx="145">
                  <c:v>8.9802096199111822E-2</c:v>
                </c:pt>
                <c:pt idx="146">
                  <c:v>5.8207619780304462E-2</c:v>
                </c:pt>
                <c:pt idx="147">
                  <c:v>8.93911639558857E-2</c:v>
                </c:pt>
                <c:pt idx="148">
                  <c:v>7.014313808093979E-2</c:v>
                </c:pt>
                <c:pt idx="149">
                  <c:v>3.1952399904414272E-2</c:v>
                </c:pt>
                <c:pt idx="150">
                  <c:v>1.886408233551657E-2</c:v>
                </c:pt>
                <c:pt idx="151">
                  <c:v>7.3416306151311381E-2</c:v>
                </c:pt>
                <c:pt idx="152">
                  <c:v>4.2728469579626546E-2</c:v>
                </c:pt>
                <c:pt idx="153">
                  <c:v>4.7552059155474599E-2</c:v>
                </c:pt>
                <c:pt idx="154">
                  <c:v>2.4914503256512E-2</c:v>
                </c:pt>
                <c:pt idx="155">
                  <c:v>5.383681207239191E-2</c:v>
                </c:pt>
                <c:pt idx="156">
                  <c:v>2.648534306555184E-2</c:v>
                </c:pt>
                <c:pt idx="157">
                  <c:v>5.3990783990509966E-2</c:v>
                </c:pt>
                <c:pt idx="158">
                  <c:v>5.6911469296111614E-2</c:v>
                </c:pt>
                <c:pt idx="159">
                  <c:v>7.4038874069193933E-2</c:v>
                </c:pt>
                <c:pt idx="160">
                  <c:v>4.264566985278008E-2</c:v>
                </c:pt>
                <c:pt idx="161">
                  <c:v>5.5307967488310815E-2</c:v>
                </c:pt>
                <c:pt idx="162">
                  <c:v>4.5647937225340385E-2</c:v>
                </c:pt>
                <c:pt idx="163">
                  <c:v>6.2129970995573561E-2</c:v>
                </c:pt>
                <c:pt idx="164">
                  <c:v>5.5100998635619243E-2</c:v>
                </c:pt>
                <c:pt idx="165">
                  <c:v>3.547564499118127E-2</c:v>
                </c:pt>
                <c:pt idx="166">
                  <c:v>5.0204605900570229E-2</c:v>
                </c:pt>
                <c:pt idx="167">
                  <c:v>3.6851583081094805E-2</c:v>
                </c:pt>
                <c:pt idx="168">
                  <c:v>5.820581962885072E-2</c:v>
                </c:pt>
                <c:pt idx="169">
                  <c:v>3.5626581327174271E-2</c:v>
                </c:pt>
                <c:pt idx="170">
                  <c:v>5.281171808319178E-2</c:v>
                </c:pt>
                <c:pt idx="171">
                  <c:v>4.5135565242553306E-2</c:v>
                </c:pt>
                <c:pt idx="172">
                  <c:v>5.1701639133064463E-2</c:v>
                </c:pt>
                <c:pt idx="173">
                  <c:v>3.5098947310111081E-2</c:v>
                </c:pt>
                <c:pt idx="174">
                  <c:v>4.0413445986400079E-2</c:v>
                </c:pt>
                <c:pt idx="175">
                  <c:v>2.4786848727834803E-2</c:v>
                </c:pt>
                <c:pt idx="176">
                  <c:v>4.3204557357954997E-2</c:v>
                </c:pt>
                <c:pt idx="177">
                  <c:v>1.8769705842298093E-2</c:v>
                </c:pt>
                <c:pt idx="178">
                  <c:v>5.1275280887683024E-2</c:v>
                </c:pt>
                <c:pt idx="179">
                  <c:v>4.9508819741693071E-2</c:v>
                </c:pt>
                <c:pt idx="180">
                  <c:v>3.7843318112629594E-2</c:v>
                </c:pt>
                <c:pt idx="181">
                  <c:v>3.3984000244871686E-2</c:v>
                </c:pt>
                <c:pt idx="182">
                  <c:v>-3.6229055827179321E-3</c:v>
                </c:pt>
                <c:pt idx="183">
                  <c:v>-1.6443538896453707E-2</c:v>
                </c:pt>
                <c:pt idx="184">
                  <c:v>1.7716398514829156E-2</c:v>
                </c:pt>
                <c:pt idx="185">
                  <c:v>8.7969563304342857E-3</c:v>
                </c:pt>
                <c:pt idx="186">
                  <c:v>-2.2107664342948044E-3</c:v>
                </c:pt>
                <c:pt idx="187">
                  <c:v>5.9358607034808997E-3</c:v>
                </c:pt>
                <c:pt idx="188">
                  <c:v>3.9545249678989029E-2</c:v>
                </c:pt>
                <c:pt idx="189">
                  <c:v>-8.4509916136176061E-3</c:v>
                </c:pt>
                <c:pt idx="190">
                  <c:v>6.8097463873419157E-3</c:v>
                </c:pt>
                <c:pt idx="191">
                  <c:v>5.9251138825982055E-4</c:v>
                </c:pt>
                <c:pt idx="192">
                  <c:v>3.288260762077895E-2</c:v>
                </c:pt>
                <c:pt idx="193">
                  <c:v>7.389775550396166E-2</c:v>
                </c:pt>
                <c:pt idx="194">
                  <c:v>7.13726437514592E-2</c:v>
                </c:pt>
                <c:pt idx="195">
                  <c:v>8.0649864352421816E-2</c:v>
                </c:pt>
                <c:pt idx="196">
                  <c:v>8.0879669590285433E-2</c:v>
                </c:pt>
                <c:pt idx="197">
                  <c:v>8.4857564739843322E-2</c:v>
                </c:pt>
                <c:pt idx="198">
                  <c:v>7.8193001420342245E-2</c:v>
                </c:pt>
                <c:pt idx="199">
                  <c:v>8.2654145623804742E-2</c:v>
                </c:pt>
                <c:pt idx="200">
                  <c:v>6.733100964544346E-2</c:v>
                </c:pt>
                <c:pt idx="201">
                  <c:v>6.5540785598148327E-2</c:v>
                </c:pt>
                <c:pt idx="202">
                  <c:v>7.7335263428810155E-2</c:v>
                </c:pt>
                <c:pt idx="203">
                  <c:v>7.2103794792608658E-2</c:v>
                </c:pt>
                <c:pt idx="204">
                  <c:v>6.453803436747596E-2</c:v>
                </c:pt>
                <c:pt idx="205">
                  <c:v>7.8240855968209233E-2</c:v>
                </c:pt>
                <c:pt idx="206">
                  <c:v>7.576478788052228E-2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3392"/>
        <c:axId val="104101376"/>
      </c:lineChart>
      <c:catAx>
        <c:axId val="10052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0.56129145147179771"/>
              <c:y val="0.903791311800310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101376"/>
        <c:crosses val="autoZero"/>
        <c:auto val="1"/>
        <c:lblAlgn val="ctr"/>
        <c:lblOffset val="100"/>
        <c:tickLblSkip val="19"/>
        <c:tickMarkSkip val="1"/>
        <c:noMultiLvlLbl val="0"/>
      </c:catAx>
      <c:valAx>
        <c:axId val="10410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r(t)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45189565590015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523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r(0,T)</c:v>
          </c:tx>
          <c:marker>
            <c:symbol val="none"/>
          </c:marker>
          <c:xVal>
            <c:numRef>
              <c:f>'Vasicek Model'!$G$27:$G$46</c:f>
              <c:numCache>
                <c:formatCode>General</c:formatCode>
                <c:ptCount val="20"/>
                <c:pt idx="0">
                  <c:v>8.3333333333333329E-2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20</c:v>
                </c:pt>
                <c:pt idx="19">
                  <c:v>25</c:v>
                </c:pt>
              </c:numCache>
            </c:numRef>
          </c:xVal>
          <c:yVal>
            <c:numRef>
              <c:f>'Vasicek Model'!$H$27:$H$46</c:f>
              <c:numCache>
                <c:formatCode>0.000%</c:formatCode>
                <c:ptCount val="20"/>
                <c:pt idx="0">
                  <c:v>1.5513225492932322E-2</c:v>
                </c:pt>
                <c:pt idx="1">
                  <c:v>1.6495582669664419E-2</c:v>
                </c:pt>
                <c:pt idx="2">
                  <c:v>1.7866202351023559E-2</c:v>
                </c:pt>
                <c:pt idx="3">
                  <c:v>1.9124041986147155E-2</c:v>
                </c:pt>
                <c:pt idx="4">
                  <c:v>2.02799384274885E-2</c:v>
                </c:pt>
                <c:pt idx="5">
                  <c:v>2.4062513036706375E-2</c:v>
                </c:pt>
                <c:pt idx="6">
                  <c:v>2.6827440383213604E-2</c:v>
                </c:pt>
                <c:pt idx="7">
                  <c:v>2.8887085941646115E-2</c:v>
                </c:pt>
                <c:pt idx="8">
                  <c:v>3.0449393658639558E-2</c:v>
                </c:pt>
                <c:pt idx="9">
                  <c:v>3.1655336300226232E-2</c:v>
                </c:pt>
                <c:pt idx="10">
                  <c:v>3.2601995292819562E-2</c:v>
                </c:pt>
                <c:pt idx="11">
                  <c:v>3.3357180033761862E-2</c:v>
                </c:pt>
                <c:pt idx="12">
                  <c:v>3.3968888862870326E-2</c:v>
                </c:pt>
                <c:pt idx="13">
                  <c:v>3.4471537223950105E-2</c:v>
                </c:pt>
                <c:pt idx="14">
                  <c:v>3.4890115842243705E-2</c:v>
                </c:pt>
                <c:pt idx="15">
                  <c:v>3.5243000876436489E-2</c:v>
                </c:pt>
                <c:pt idx="16">
                  <c:v>3.5803048338657932E-2</c:v>
                </c:pt>
                <c:pt idx="17">
                  <c:v>3.6225981233813383E-2</c:v>
                </c:pt>
                <c:pt idx="18">
                  <c:v>3.6820106235918082E-2</c:v>
                </c:pt>
                <c:pt idx="19">
                  <c:v>3.7296006976295183E-2</c:v>
                </c:pt>
              </c:numCache>
            </c:numRef>
          </c:yVal>
          <c:smooth val="1"/>
        </c:ser>
        <c:ser>
          <c:idx val="1"/>
          <c:order val="1"/>
          <c:tx>
            <c:v>mu</c:v>
          </c:tx>
          <c:marker>
            <c:symbol val="none"/>
          </c:marker>
          <c:xVal>
            <c:numRef>
              <c:f>'Vasicek Model'!$G$27:$G$46</c:f>
              <c:numCache>
                <c:formatCode>General</c:formatCode>
                <c:ptCount val="20"/>
                <c:pt idx="0">
                  <c:v>8.3333333333333329E-2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20</c:v>
                </c:pt>
                <c:pt idx="19">
                  <c:v>25</c:v>
                </c:pt>
              </c:numCache>
            </c:numRef>
          </c:xVal>
          <c:yVal>
            <c:numRef>
              <c:f>'Vasicek Model'!$I$27:$I$46</c:f>
              <c:numCache>
                <c:formatCode>General</c:formatCode>
                <c:ptCount val="20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79328"/>
        <c:axId val="111726976"/>
      </c:scatterChart>
      <c:valAx>
        <c:axId val="1073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26976"/>
        <c:crosses val="autoZero"/>
        <c:crossBetween val="midCat"/>
      </c:valAx>
      <c:valAx>
        <c:axId val="111726976"/>
        <c:scaling>
          <c:orientation val="minMax"/>
        </c:scaling>
        <c:delete val="0"/>
        <c:axPos val="l"/>
        <c:majorGridlines/>
        <c:numFmt formatCode="0.000%" sourceLinked="1"/>
        <c:majorTickMark val="out"/>
        <c:minorTickMark val="none"/>
        <c:tickLblPos val="nextTo"/>
        <c:crossAx val="107379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Cox,</a:t>
            </a:r>
            <a:r>
              <a:rPr lang="en-US" baseline="0"/>
              <a:t> Ingersoll and Ross (CIR)</a:t>
            </a:r>
            <a:r>
              <a:rPr lang="en-US"/>
              <a:t> Process</a:t>
            </a:r>
          </a:p>
        </c:rich>
      </c:tx>
      <c:layout>
        <c:manualLayout>
          <c:xMode val="edge"/>
          <c:yMode val="edge"/>
          <c:x val="0.19569937628764145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34445636856599"/>
          <c:y val="0.17492736272230944"/>
          <c:w val="0.79355005365855336"/>
          <c:h val="0.650146698117908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'CIR Simulation'!$D$7:$HB$7</c:f>
              <c:numCache>
                <c:formatCode>General</c:formatCode>
                <c:ptCount val="207"/>
                <c:pt idx="0">
                  <c:v>0.05</c:v>
                </c:pt>
                <c:pt idx="1">
                  <c:v>5.225309097773527E-2</c:v>
                </c:pt>
                <c:pt idx="2">
                  <c:v>6.1318989635447255E-2</c:v>
                </c:pt>
                <c:pt idx="3">
                  <c:v>7.3193725666819448E-2</c:v>
                </c:pt>
                <c:pt idx="4">
                  <c:v>7.0511680954408407E-2</c:v>
                </c:pt>
                <c:pt idx="5">
                  <c:v>6.9477546861533679E-2</c:v>
                </c:pt>
                <c:pt idx="6">
                  <c:v>6.200630876654132E-2</c:v>
                </c:pt>
                <c:pt idx="7">
                  <c:v>5.2209849665244445E-2</c:v>
                </c:pt>
                <c:pt idx="8">
                  <c:v>4.3551555585012204E-2</c:v>
                </c:pt>
                <c:pt idx="9">
                  <c:v>4.7963862834798962E-2</c:v>
                </c:pt>
                <c:pt idx="10">
                  <c:v>4.1108716205000305E-2</c:v>
                </c:pt>
                <c:pt idx="11">
                  <c:v>3.1777874463555886E-2</c:v>
                </c:pt>
                <c:pt idx="12">
                  <c:v>2.4835196940093725E-2</c:v>
                </c:pt>
                <c:pt idx="13">
                  <c:v>4.169726879089436E-2</c:v>
                </c:pt>
                <c:pt idx="14">
                  <c:v>6.0334435411317985E-2</c:v>
                </c:pt>
                <c:pt idx="15">
                  <c:v>5.4262047245988577E-2</c:v>
                </c:pt>
                <c:pt idx="16">
                  <c:v>5.8331669402179279E-2</c:v>
                </c:pt>
                <c:pt idx="17">
                  <c:v>4.4967202722144342E-2</c:v>
                </c:pt>
                <c:pt idx="18">
                  <c:v>1.8218653931438129E-2</c:v>
                </c:pt>
                <c:pt idx="19">
                  <c:v>2.2191064014057231E-2</c:v>
                </c:pt>
                <c:pt idx="20">
                  <c:v>2.4672310647289124E-2</c:v>
                </c:pt>
                <c:pt idx="21">
                  <c:v>2.5296309987395151E-2</c:v>
                </c:pt>
                <c:pt idx="22">
                  <c:v>2.9742843100083977E-2</c:v>
                </c:pt>
                <c:pt idx="23">
                  <c:v>3.0845869120917909E-2</c:v>
                </c:pt>
                <c:pt idx="24">
                  <c:v>2.504151271137818E-2</c:v>
                </c:pt>
                <c:pt idx="25">
                  <c:v>1.3151540709060232E-2</c:v>
                </c:pt>
                <c:pt idx="26">
                  <c:v>1.3563468685931741E-2</c:v>
                </c:pt>
                <c:pt idx="27">
                  <c:v>7.7373333943290649E-3</c:v>
                </c:pt>
                <c:pt idx="28">
                  <c:v>1.1324493786442723E-2</c:v>
                </c:pt>
                <c:pt idx="29">
                  <c:v>1.2600716050718407E-2</c:v>
                </c:pt>
                <c:pt idx="30">
                  <c:v>9.8416339995666315E-3</c:v>
                </c:pt>
                <c:pt idx="31">
                  <c:v>1.6296065434121456E-2</c:v>
                </c:pt>
                <c:pt idx="32">
                  <c:v>3.1175180699969995E-2</c:v>
                </c:pt>
                <c:pt idx="33">
                  <c:v>4.7715344804607929E-2</c:v>
                </c:pt>
                <c:pt idx="34">
                  <c:v>4.9209457923244743E-2</c:v>
                </c:pt>
                <c:pt idx="35">
                  <c:v>6.2474210868127128E-2</c:v>
                </c:pt>
                <c:pt idx="36">
                  <c:v>6.0218157300457251E-2</c:v>
                </c:pt>
                <c:pt idx="37">
                  <c:v>4.0892198258064741E-2</c:v>
                </c:pt>
                <c:pt idx="38">
                  <c:v>5.26913213171483E-2</c:v>
                </c:pt>
                <c:pt idx="39">
                  <c:v>5.8594211764203576E-2</c:v>
                </c:pt>
                <c:pt idx="40">
                  <c:v>5.7884761819639564E-2</c:v>
                </c:pt>
                <c:pt idx="41">
                  <c:v>6.1433012533451632E-2</c:v>
                </c:pt>
                <c:pt idx="42">
                  <c:v>6.9341728037039252E-2</c:v>
                </c:pt>
                <c:pt idx="43">
                  <c:v>6.789191538586864E-2</c:v>
                </c:pt>
                <c:pt idx="44">
                  <c:v>6.2742195739931117E-2</c:v>
                </c:pt>
                <c:pt idx="45">
                  <c:v>6.5460670276914018E-2</c:v>
                </c:pt>
                <c:pt idx="46">
                  <c:v>5.2270317039483025E-2</c:v>
                </c:pt>
                <c:pt idx="47">
                  <c:v>5.7530174376608546E-2</c:v>
                </c:pt>
                <c:pt idx="48">
                  <c:v>6.0864702754512154E-2</c:v>
                </c:pt>
                <c:pt idx="49">
                  <c:v>4.3126588995466786E-2</c:v>
                </c:pt>
                <c:pt idx="50">
                  <c:v>4.0899461092542201E-2</c:v>
                </c:pt>
                <c:pt idx="51">
                  <c:v>2.9448207732086534E-2</c:v>
                </c:pt>
                <c:pt idx="52">
                  <c:v>3.5023985751212502E-2</c:v>
                </c:pt>
                <c:pt idx="53">
                  <c:v>3.4050728374821378E-2</c:v>
                </c:pt>
                <c:pt idx="54">
                  <c:v>4.8491340968140062E-2</c:v>
                </c:pt>
                <c:pt idx="55">
                  <c:v>4.0815553089665689E-2</c:v>
                </c:pt>
                <c:pt idx="56">
                  <c:v>2.7951427200699389E-2</c:v>
                </c:pt>
                <c:pt idx="57">
                  <c:v>2.4472584919353522E-2</c:v>
                </c:pt>
                <c:pt idx="58">
                  <c:v>2.5740058280294548E-2</c:v>
                </c:pt>
                <c:pt idx="59">
                  <c:v>1.5002594441431292E-2</c:v>
                </c:pt>
                <c:pt idx="60">
                  <c:v>2.5008530559584553E-2</c:v>
                </c:pt>
                <c:pt idx="61">
                  <c:v>2.3471508186930577E-2</c:v>
                </c:pt>
                <c:pt idx="62">
                  <c:v>2.0459743359563545E-2</c:v>
                </c:pt>
                <c:pt idx="63">
                  <c:v>2.629190752968423E-2</c:v>
                </c:pt>
                <c:pt idx="64">
                  <c:v>4.1431700226473155E-2</c:v>
                </c:pt>
                <c:pt idx="65">
                  <c:v>4.8808129913791472E-2</c:v>
                </c:pt>
                <c:pt idx="66">
                  <c:v>3.2697723183070404E-2</c:v>
                </c:pt>
                <c:pt idx="67">
                  <c:v>3.4971993880642378E-2</c:v>
                </c:pt>
                <c:pt idx="68">
                  <c:v>3.8342698569085197E-2</c:v>
                </c:pt>
                <c:pt idx="69">
                  <c:v>4.0815840800840435E-2</c:v>
                </c:pt>
                <c:pt idx="70">
                  <c:v>4.6109463061762973E-2</c:v>
                </c:pt>
                <c:pt idx="71">
                  <c:v>5.1982773430479294E-2</c:v>
                </c:pt>
                <c:pt idx="72">
                  <c:v>8.0357679085499734E-2</c:v>
                </c:pt>
                <c:pt idx="73">
                  <c:v>8.3378913037210109E-2</c:v>
                </c:pt>
                <c:pt idx="74">
                  <c:v>7.5636449013079629E-2</c:v>
                </c:pt>
                <c:pt idx="75">
                  <c:v>5.8315550654680089E-2</c:v>
                </c:pt>
                <c:pt idx="76">
                  <c:v>4.7612052943234263E-2</c:v>
                </c:pt>
                <c:pt idx="77">
                  <c:v>6.7697147356844345E-2</c:v>
                </c:pt>
                <c:pt idx="78">
                  <c:v>8.5190959776852954E-2</c:v>
                </c:pt>
                <c:pt idx="79">
                  <c:v>7.6177220272767313E-2</c:v>
                </c:pt>
                <c:pt idx="80">
                  <c:v>7.4555981039078692E-2</c:v>
                </c:pt>
                <c:pt idx="81">
                  <c:v>9.126477676727475E-2</c:v>
                </c:pt>
                <c:pt idx="82">
                  <c:v>9.175255926413188E-2</c:v>
                </c:pt>
                <c:pt idx="83">
                  <c:v>7.838272239744519E-2</c:v>
                </c:pt>
                <c:pt idx="84">
                  <c:v>6.9274446991021837E-2</c:v>
                </c:pt>
                <c:pt idx="85">
                  <c:v>5.5787422185015464E-2</c:v>
                </c:pt>
                <c:pt idx="86">
                  <c:v>6.8459108133812577E-2</c:v>
                </c:pt>
                <c:pt idx="87">
                  <c:v>6.3862130393733049E-2</c:v>
                </c:pt>
                <c:pt idx="88">
                  <c:v>6.0014484052457365E-2</c:v>
                </c:pt>
                <c:pt idx="89">
                  <c:v>5.8275564193797647E-2</c:v>
                </c:pt>
                <c:pt idx="90">
                  <c:v>5.2153501103233225E-2</c:v>
                </c:pt>
                <c:pt idx="91">
                  <c:v>4.6422868777639029E-2</c:v>
                </c:pt>
                <c:pt idx="92">
                  <c:v>3.8356412143286354E-2</c:v>
                </c:pt>
                <c:pt idx="93">
                  <c:v>3.4095154913961367E-2</c:v>
                </c:pt>
                <c:pt idx="94">
                  <c:v>3.3490960372153544E-2</c:v>
                </c:pt>
                <c:pt idx="95">
                  <c:v>2.7311684858395878E-2</c:v>
                </c:pt>
                <c:pt idx="96">
                  <c:v>3.7861513576083319E-2</c:v>
                </c:pt>
                <c:pt idx="97">
                  <c:v>3.0483276941398171E-2</c:v>
                </c:pt>
                <c:pt idx="98">
                  <c:v>3.1498649968874158E-2</c:v>
                </c:pt>
                <c:pt idx="99">
                  <c:v>2.0678101161486984E-2</c:v>
                </c:pt>
                <c:pt idx="100">
                  <c:v>2.8025944936809107E-2</c:v>
                </c:pt>
                <c:pt idx="101">
                  <c:v>3.1732205302410263E-2</c:v>
                </c:pt>
                <c:pt idx="102">
                  <c:v>3.9118929119982236E-2</c:v>
                </c:pt>
                <c:pt idx="103">
                  <c:v>2.6124235009606735E-2</c:v>
                </c:pt>
                <c:pt idx="104">
                  <c:v>1.444173183535573E-2</c:v>
                </c:pt>
                <c:pt idx="105">
                  <c:v>2.1682334086369756E-2</c:v>
                </c:pt>
                <c:pt idx="106">
                  <c:v>3.3674283392343206E-2</c:v>
                </c:pt>
                <c:pt idx="107">
                  <c:v>2.8127905365390497E-2</c:v>
                </c:pt>
                <c:pt idx="108">
                  <c:v>2.4472269728016527E-2</c:v>
                </c:pt>
                <c:pt idx="109">
                  <c:v>3.1901582171532258E-2</c:v>
                </c:pt>
                <c:pt idx="110">
                  <c:v>4.8077404539502058E-2</c:v>
                </c:pt>
                <c:pt idx="111">
                  <c:v>4.0944868120564408E-2</c:v>
                </c:pt>
                <c:pt idx="112">
                  <c:v>4.4751141903869154E-2</c:v>
                </c:pt>
                <c:pt idx="113">
                  <c:v>5.598622920415753E-2</c:v>
                </c:pt>
                <c:pt idx="114">
                  <c:v>6.5056697065750971E-2</c:v>
                </c:pt>
                <c:pt idx="115">
                  <c:v>7.2423352149826828E-2</c:v>
                </c:pt>
                <c:pt idx="116">
                  <c:v>8.2330709055774012E-2</c:v>
                </c:pt>
                <c:pt idx="117">
                  <c:v>8.0675688345614671E-2</c:v>
                </c:pt>
                <c:pt idx="118">
                  <c:v>8.2351948688801996E-2</c:v>
                </c:pt>
                <c:pt idx="119">
                  <c:v>5.8708897593812231E-2</c:v>
                </c:pt>
                <c:pt idx="120">
                  <c:v>7.6471339903998847E-2</c:v>
                </c:pt>
                <c:pt idx="121">
                  <c:v>6.2278158306330572E-2</c:v>
                </c:pt>
                <c:pt idx="122">
                  <c:v>7.103472421351692E-2</c:v>
                </c:pt>
                <c:pt idx="123">
                  <c:v>5.9262897558790925E-2</c:v>
                </c:pt>
                <c:pt idx="124">
                  <c:v>7.4307850574693468E-2</c:v>
                </c:pt>
                <c:pt idx="125">
                  <c:v>6.7506441658823468E-2</c:v>
                </c:pt>
                <c:pt idx="126">
                  <c:v>6.7899475109430493E-2</c:v>
                </c:pt>
                <c:pt idx="127">
                  <c:v>7.639013350182064E-2</c:v>
                </c:pt>
                <c:pt idx="128">
                  <c:v>7.0614246614121579E-2</c:v>
                </c:pt>
                <c:pt idx="129">
                  <c:v>8.0828735895994361E-2</c:v>
                </c:pt>
                <c:pt idx="130">
                  <c:v>7.6268927771952613E-2</c:v>
                </c:pt>
                <c:pt idx="131">
                  <c:v>7.5682589911900702E-2</c:v>
                </c:pt>
                <c:pt idx="132">
                  <c:v>7.6647452914119396E-2</c:v>
                </c:pt>
                <c:pt idx="133">
                  <c:v>5.7901993041772556E-2</c:v>
                </c:pt>
                <c:pt idx="134">
                  <c:v>6.6392873048721157E-2</c:v>
                </c:pt>
                <c:pt idx="135">
                  <c:v>7.6353867609570983E-2</c:v>
                </c:pt>
                <c:pt idx="136">
                  <c:v>6.9271383806648421E-2</c:v>
                </c:pt>
                <c:pt idx="137">
                  <c:v>6.7360065682336587E-2</c:v>
                </c:pt>
                <c:pt idx="138">
                  <c:v>4.6364407715453082E-2</c:v>
                </c:pt>
                <c:pt idx="139">
                  <c:v>4.7744866615547076E-2</c:v>
                </c:pt>
                <c:pt idx="140">
                  <c:v>4.7312648371566839E-2</c:v>
                </c:pt>
                <c:pt idx="141">
                  <c:v>5.031301729303931E-2</c:v>
                </c:pt>
                <c:pt idx="142">
                  <c:v>4.370205227864693E-2</c:v>
                </c:pt>
                <c:pt idx="143">
                  <c:v>5.7050632203566688E-2</c:v>
                </c:pt>
                <c:pt idx="144">
                  <c:v>5.4289066005307508E-2</c:v>
                </c:pt>
                <c:pt idx="145">
                  <c:v>5.9884535968133722E-2</c:v>
                </c:pt>
                <c:pt idx="146">
                  <c:v>6.9489296199758133E-2</c:v>
                </c:pt>
                <c:pt idx="147">
                  <c:v>5.4743929388069268E-2</c:v>
                </c:pt>
                <c:pt idx="148">
                  <c:v>2.4295749141180784E-2</c:v>
                </c:pt>
                <c:pt idx="149">
                  <c:v>3.6950475568657909E-2</c:v>
                </c:pt>
                <c:pt idx="150">
                  <c:v>3.9134667899095657E-2</c:v>
                </c:pt>
                <c:pt idx="151">
                  <c:v>4.8169431750082481E-2</c:v>
                </c:pt>
                <c:pt idx="152">
                  <c:v>4.1850558840636432E-2</c:v>
                </c:pt>
                <c:pt idx="153">
                  <c:v>2.2561296744112773E-2</c:v>
                </c:pt>
                <c:pt idx="154">
                  <c:v>2.0343901484598834E-2</c:v>
                </c:pt>
                <c:pt idx="155">
                  <c:v>2.2550649897070962E-2</c:v>
                </c:pt>
                <c:pt idx="156">
                  <c:v>1.5685995643767027E-2</c:v>
                </c:pt>
                <c:pt idx="157">
                  <c:v>1.8138306802123125E-2</c:v>
                </c:pt>
                <c:pt idx="158">
                  <c:v>1.7938708080553381E-2</c:v>
                </c:pt>
                <c:pt idx="159">
                  <c:v>2.9505913432627845E-2</c:v>
                </c:pt>
                <c:pt idx="160">
                  <c:v>3.527018161945885E-2</c:v>
                </c:pt>
                <c:pt idx="161">
                  <c:v>4.3791724553515161E-2</c:v>
                </c:pt>
                <c:pt idx="162">
                  <c:v>4.1857414060835471E-2</c:v>
                </c:pt>
                <c:pt idx="163">
                  <c:v>4.6844500478220634E-2</c:v>
                </c:pt>
                <c:pt idx="164">
                  <c:v>3.5077433475533534E-2</c:v>
                </c:pt>
                <c:pt idx="165">
                  <c:v>5.2092368513734034E-2</c:v>
                </c:pt>
                <c:pt idx="166">
                  <c:v>5.8592322469048781E-2</c:v>
                </c:pt>
                <c:pt idx="167">
                  <c:v>5.499205880877478E-2</c:v>
                </c:pt>
                <c:pt idx="168">
                  <c:v>6.7845943758407884E-2</c:v>
                </c:pt>
                <c:pt idx="169">
                  <c:v>6.1006629673637146E-2</c:v>
                </c:pt>
                <c:pt idx="170">
                  <c:v>5.0825624043823306E-2</c:v>
                </c:pt>
                <c:pt idx="171">
                  <c:v>4.2433267635243702E-2</c:v>
                </c:pt>
                <c:pt idx="172">
                  <c:v>4.8753184411323813E-2</c:v>
                </c:pt>
                <c:pt idx="173">
                  <c:v>4.5679961503894459E-2</c:v>
                </c:pt>
                <c:pt idx="174">
                  <c:v>6.5429564446692345E-2</c:v>
                </c:pt>
                <c:pt idx="175">
                  <c:v>5.934659305817698E-2</c:v>
                </c:pt>
                <c:pt idx="176">
                  <c:v>4.9986960889037133E-2</c:v>
                </c:pt>
                <c:pt idx="177">
                  <c:v>5.4377964745805502E-2</c:v>
                </c:pt>
                <c:pt idx="178">
                  <c:v>7.2200360016486193E-2</c:v>
                </c:pt>
                <c:pt idx="179">
                  <c:v>6.1634296397211699E-2</c:v>
                </c:pt>
                <c:pt idx="180">
                  <c:v>5.1601883547963898E-2</c:v>
                </c:pt>
                <c:pt idx="181">
                  <c:v>3.7796984781664142E-2</c:v>
                </c:pt>
                <c:pt idx="182">
                  <c:v>2.5160159603827819E-2</c:v>
                </c:pt>
                <c:pt idx="183">
                  <c:v>3.016483129082604E-2</c:v>
                </c:pt>
                <c:pt idx="184">
                  <c:v>3.2697835980615403E-2</c:v>
                </c:pt>
                <c:pt idx="185">
                  <c:v>5.3392465226156871E-2</c:v>
                </c:pt>
                <c:pt idx="186">
                  <c:v>6.7344095836776252E-2</c:v>
                </c:pt>
                <c:pt idx="187">
                  <c:v>8.7240028548294685E-2</c:v>
                </c:pt>
                <c:pt idx="188">
                  <c:v>8.4938924819620398E-2</c:v>
                </c:pt>
                <c:pt idx="189">
                  <c:v>9.2391443491123701E-2</c:v>
                </c:pt>
                <c:pt idx="190">
                  <c:v>8.377507487615081E-2</c:v>
                </c:pt>
                <c:pt idx="191">
                  <c:v>7.6530864314449637E-2</c:v>
                </c:pt>
                <c:pt idx="192">
                  <c:v>6.020210926910205E-2</c:v>
                </c:pt>
                <c:pt idx="193">
                  <c:v>6.6951834300245733E-2</c:v>
                </c:pt>
                <c:pt idx="194">
                  <c:v>8.4479611822595654E-2</c:v>
                </c:pt>
                <c:pt idx="195">
                  <c:v>8.4333305697578478E-2</c:v>
                </c:pt>
                <c:pt idx="196">
                  <c:v>0.10492597951821264</c:v>
                </c:pt>
                <c:pt idx="197">
                  <c:v>0.11015670375714939</c:v>
                </c:pt>
                <c:pt idx="198">
                  <c:v>0.11064637022883124</c:v>
                </c:pt>
                <c:pt idx="199">
                  <c:v>0.10606070124798445</c:v>
                </c:pt>
                <c:pt idx="200">
                  <c:v>8.6412908233113025E-2</c:v>
                </c:pt>
                <c:pt idx="201">
                  <c:v>8.8775640366297301E-2</c:v>
                </c:pt>
                <c:pt idx="202">
                  <c:v>7.3194059734666972E-2</c:v>
                </c:pt>
                <c:pt idx="203">
                  <c:v>6.188021232808321E-2</c:v>
                </c:pt>
                <c:pt idx="204">
                  <c:v>6.2836741106052404E-2</c:v>
                </c:pt>
                <c:pt idx="205">
                  <c:v>7.97912857576E-2</c:v>
                </c:pt>
                <c:pt idx="206">
                  <c:v>7.0201618365158577E-2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9648"/>
        <c:axId val="112221568"/>
      </c:lineChart>
      <c:catAx>
        <c:axId val="11221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0.56129145147179793"/>
              <c:y val="0.903791311800310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21568"/>
        <c:crosses val="autoZero"/>
        <c:auto val="1"/>
        <c:lblAlgn val="ctr"/>
        <c:lblOffset val="100"/>
        <c:tickLblSkip val="19"/>
        <c:tickMarkSkip val="1"/>
        <c:noMultiLvlLbl val="0"/>
      </c:catAx>
      <c:valAx>
        <c:axId val="11222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r(t)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45189565590015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19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33" r="0.750000000000005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9</xdr:row>
      <xdr:rowOff>0</xdr:rowOff>
    </xdr:from>
    <xdr:to>
      <xdr:col>13</xdr:col>
      <xdr:colOff>85725</xdr:colOff>
      <xdr:row>29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857250</xdr:colOff>
      <xdr:row>10</xdr:row>
      <xdr:rowOff>19050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45732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10</xdr:row>
      <xdr:rowOff>1</xdr:rowOff>
    </xdr:from>
    <xdr:to>
      <xdr:col>1</xdr:col>
      <xdr:colOff>0</xdr:colOff>
      <xdr:row>11</xdr:row>
      <xdr:rowOff>57149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61925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857250</xdr:colOff>
      <xdr:row>28</xdr:row>
      <xdr:rowOff>19050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4371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28</xdr:row>
      <xdr:rowOff>1</xdr:rowOff>
    </xdr:from>
    <xdr:to>
      <xdr:col>1</xdr:col>
      <xdr:colOff>0</xdr:colOff>
      <xdr:row>29</xdr:row>
      <xdr:rowOff>57149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45339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857250</xdr:colOff>
      <xdr:row>36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5667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36</xdr:row>
      <xdr:rowOff>1</xdr:rowOff>
    </xdr:from>
    <xdr:to>
      <xdr:col>1</xdr:col>
      <xdr:colOff>0</xdr:colOff>
      <xdr:row>37</xdr:row>
      <xdr:rowOff>57149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58293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857250</xdr:colOff>
      <xdr:row>44</xdr:row>
      <xdr:rowOff>19050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69627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44</xdr:row>
      <xdr:rowOff>1</xdr:rowOff>
    </xdr:from>
    <xdr:to>
      <xdr:col>1</xdr:col>
      <xdr:colOff>0</xdr:colOff>
      <xdr:row>45</xdr:row>
      <xdr:rowOff>57149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71247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857250</xdr:colOff>
      <xdr:row>52</xdr:row>
      <xdr:rowOff>19050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82581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52</xdr:row>
      <xdr:rowOff>1</xdr:rowOff>
    </xdr:from>
    <xdr:to>
      <xdr:col>1</xdr:col>
      <xdr:colOff>0</xdr:colOff>
      <xdr:row>53</xdr:row>
      <xdr:rowOff>57149</xdr:rowOff>
    </xdr:to>
    <xdr:pic>
      <xdr:nvPicPr>
        <xdr:cNvPr id="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84201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857250</xdr:colOff>
      <xdr:row>60</xdr:row>
      <xdr:rowOff>19050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95535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60</xdr:row>
      <xdr:rowOff>1</xdr:rowOff>
    </xdr:from>
    <xdr:to>
      <xdr:col>1</xdr:col>
      <xdr:colOff>0</xdr:colOff>
      <xdr:row>61</xdr:row>
      <xdr:rowOff>57149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97155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857250</xdr:colOff>
      <xdr:row>68</xdr:row>
      <xdr:rowOff>19050</xdr:rowOff>
    </xdr:to>
    <xdr:pic>
      <xdr:nvPicPr>
        <xdr:cNvPr id="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0848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68</xdr:row>
      <xdr:rowOff>1</xdr:rowOff>
    </xdr:from>
    <xdr:to>
      <xdr:col>1</xdr:col>
      <xdr:colOff>0</xdr:colOff>
      <xdr:row>69</xdr:row>
      <xdr:rowOff>57149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10109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857250</xdr:colOff>
      <xdr:row>76</xdr:row>
      <xdr:rowOff>19050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2144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76</xdr:row>
      <xdr:rowOff>1</xdr:rowOff>
    </xdr:from>
    <xdr:to>
      <xdr:col>1</xdr:col>
      <xdr:colOff>0</xdr:colOff>
      <xdr:row>77</xdr:row>
      <xdr:rowOff>57149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23063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857250</xdr:colOff>
      <xdr:row>84</xdr:row>
      <xdr:rowOff>19050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34397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84</xdr:row>
      <xdr:rowOff>1</xdr:rowOff>
    </xdr:from>
    <xdr:to>
      <xdr:col>1</xdr:col>
      <xdr:colOff>0</xdr:colOff>
      <xdr:row>85</xdr:row>
      <xdr:rowOff>57149</xdr:rowOff>
    </xdr:to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36017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857250</xdr:colOff>
      <xdr:row>28</xdr:row>
      <xdr:rowOff>19050</xdr:rowOff>
    </xdr:to>
    <xdr:pic>
      <xdr:nvPicPr>
        <xdr:cNvPr id="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4371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28</xdr:row>
      <xdr:rowOff>1</xdr:rowOff>
    </xdr:from>
    <xdr:to>
      <xdr:col>4</xdr:col>
      <xdr:colOff>0</xdr:colOff>
      <xdr:row>29</xdr:row>
      <xdr:rowOff>57149</xdr:rowOff>
    </xdr:to>
    <xdr:pic>
      <xdr:nvPicPr>
        <xdr:cNvPr id="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45339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857250</xdr:colOff>
      <xdr:row>36</xdr:row>
      <xdr:rowOff>19050</xdr:rowOff>
    </xdr:to>
    <xdr:pic>
      <xdr:nvPicPr>
        <xdr:cNvPr id="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5667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36</xdr:row>
      <xdr:rowOff>1</xdr:rowOff>
    </xdr:from>
    <xdr:to>
      <xdr:col>4</xdr:col>
      <xdr:colOff>0</xdr:colOff>
      <xdr:row>37</xdr:row>
      <xdr:rowOff>57149</xdr:rowOff>
    </xdr:to>
    <xdr:pic>
      <xdr:nvPicPr>
        <xdr:cNvPr id="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58293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857250</xdr:colOff>
      <xdr:row>44</xdr:row>
      <xdr:rowOff>19050</xdr:rowOff>
    </xdr:to>
    <xdr:pic>
      <xdr:nvPicPr>
        <xdr:cNvPr id="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69627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44</xdr:row>
      <xdr:rowOff>1</xdr:rowOff>
    </xdr:from>
    <xdr:to>
      <xdr:col>4</xdr:col>
      <xdr:colOff>0</xdr:colOff>
      <xdr:row>45</xdr:row>
      <xdr:rowOff>57149</xdr:rowOff>
    </xdr:to>
    <xdr:pic>
      <xdr:nvPicPr>
        <xdr:cNvPr id="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71247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857250</xdr:colOff>
      <xdr:row>52</xdr:row>
      <xdr:rowOff>19050</xdr:rowOff>
    </xdr:to>
    <xdr:pic>
      <xdr:nvPicPr>
        <xdr:cNvPr id="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82581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52</xdr:row>
      <xdr:rowOff>1</xdr:rowOff>
    </xdr:from>
    <xdr:to>
      <xdr:col>4</xdr:col>
      <xdr:colOff>0</xdr:colOff>
      <xdr:row>53</xdr:row>
      <xdr:rowOff>57149</xdr:rowOff>
    </xdr:to>
    <xdr:pic>
      <xdr:nvPicPr>
        <xdr:cNvPr id="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84201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857250</xdr:colOff>
      <xdr:row>60</xdr:row>
      <xdr:rowOff>19050</xdr:rowOff>
    </xdr:to>
    <xdr:pic>
      <xdr:nvPicPr>
        <xdr:cNvPr id="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95535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60</xdr:row>
      <xdr:rowOff>1</xdr:rowOff>
    </xdr:from>
    <xdr:to>
      <xdr:col>4</xdr:col>
      <xdr:colOff>0</xdr:colOff>
      <xdr:row>61</xdr:row>
      <xdr:rowOff>57149</xdr:rowOff>
    </xdr:to>
    <xdr:pic>
      <xdr:nvPicPr>
        <xdr:cNvPr id="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97155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3</xdr:col>
      <xdr:colOff>857250</xdr:colOff>
      <xdr:row>68</xdr:row>
      <xdr:rowOff>19050</xdr:rowOff>
    </xdr:to>
    <xdr:pic>
      <xdr:nvPicPr>
        <xdr:cNvPr id="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0848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68</xdr:row>
      <xdr:rowOff>1</xdr:rowOff>
    </xdr:from>
    <xdr:to>
      <xdr:col>4</xdr:col>
      <xdr:colOff>0</xdr:colOff>
      <xdr:row>69</xdr:row>
      <xdr:rowOff>57149</xdr:rowOff>
    </xdr:to>
    <xdr:pic>
      <xdr:nvPicPr>
        <xdr:cNvPr id="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10109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857250</xdr:colOff>
      <xdr:row>76</xdr:row>
      <xdr:rowOff>19050</xdr:rowOff>
    </xdr:to>
    <xdr:pic>
      <xdr:nvPicPr>
        <xdr:cNvPr id="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2144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76</xdr:row>
      <xdr:rowOff>1</xdr:rowOff>
    </xdr:from>
    <xdr:to>
      <xdr:col>4</xdr:col>
      <xdr:colOff>0</xdr:colOff>
      <xdr:row>77</xdr:row>
      <xdr:rowOff>57149</xdr:rowOff>
    </xdr:to>
    <xdr:pic>
      <xdr:nvPicPr>
        <xdr:cNvPr id="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23063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857250</xdr:colOff>
      <xdr:row>84</xdr:row>
      <xdr:rowOff>19050</xdr:rowOff>
    </xdr:to>
    <xdr:pic>
      <xdr:nvPicPr>
        <xdr:cNvPr id="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34397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84</xdr:row>
      <xdr:rowOff>1</xdr:rowOff>
    </xdr:from>
    <xdr:to>
      <xdr:col>4</xdr:col>
      <xdr:colOff>0</xdr:colOff>
      <xdr:row>85</xdr:row>
      <xdr:rowOff>57149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36017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857250</xdr:colOff>
      <xdr:row>92</xdr:row>
      <xdr:rowOff>19050</xdr:rowOff>
    </xdr:to>
    <xdr:pic>
      <xdr:nvPicPr>
        <xdr:cNvPr id="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47351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92</xdr:row>
      <xdr:rowOff>1</xdr:rowOff>
    </xdr:from>
    <xdr:to>
      <xdr:col>4</xdr:col>
      <xdr:colOff>0</xdr:colOff>
      <xdr:row>93</xdr:row>
      <xdr:rowOff>57149</xdr:rowOff>
    </xdr:to>
    <xdr:pic>
      <xdr:nvPicPr>
        <xdr:cNvPr id="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48971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857250</xdr:colOff>
      <xdr:row>100</xdr:row>
      <xdr:rowOff>19050</xdr:rowOff>
    </xdr:to>
    <xdr:pic>
      <xdr:nvPicPr>
        <xdr:cNvPr id="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60305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100</xdr:row>
      <xdr:rowOff>1</xdr:rowOff>
    </xdr:from>
    <xdr:to>
      <xdr:col>4</xdr:col>
      <xdr:colOff>0</xdr:colOff>
      <xdr:row>101</xdr:row>
      <xdr:rowOff>57149</xdr:rowOff>
    </xdr:to>
    <xdr:pic>
      <xdr:nvPicPr>
        <xdr:cNvPr id="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61925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857250</xdr:colOff>
      <xdr:row>108</xdr:row>
      <xdr:rowOff>19050</xdr:rowOff>
    </xdr:to>
    <xdr:pic>
      <xdr:nvPicPr>
        <xdr:cNvPr id="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7325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108</xdr:row>
      <xdr:rowOff>1</xdr:rowOff>
    </xdr:from>
    <xdr:to>
      <xdr:col>4</xdr:col>
      <xdr:colOff>0</xdr:colOff>
      <xdr:row>109</xdr:row>
      <xdr:rowOff>57149</xdr:rowOff>
    </xdr:to>
    <xdr:pic>
      <xdr:nvPicPr>
        <xdr:cNvPr id="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74879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857250</xdr:colOff>
      <xdr:row>116</xdr:row>
      <xdr:rowOff>19050</xdr:rowOff>
    </xdr:to>
    <xdr:pic>
      <xdr:nvPicPr>
        <xdr:cNvPr id="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8621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116</xdr:row>
      <xdr:rowOff>1</xdr:rowOff>
    </xdr:from>
    <xdr:to>
      <xdr:col>4</xdr:col>
      <xdr:colOff>0</xdr:colOff>
      <xdr:row>117</xdr:row>
      <xdr:rowOff>57149</xdr:rowOff>
    </xdr:to>
    <xdr:pic>
      <xdr:nvPicPr>
        <xdr:cNvPr id="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18783301"/>
          <a:ext cx="609600" cy="219073"/>
        </a:xfrm>
        <a:prstGeom prst="rect">
          <a:avLst/>
        </a:prstGeom>
        <a:noFill/>
      </xdr:spPr>
    </xdr:pic>
    <xdr:clientData/>
  </xdr:twoCellAnchor>
  <xdr:twoCellAnchor>
    <xdr:from>
      <xdr:col>3</xdr:col>
      <xdr:colOff>9525</xdr:colOff>
      <xdr:row>1</xdr:row>
      <xdr:rowOff>19050</xdr:rowOff>
    </xdr:from>
    <xdr:to>
      <xdr:col>9</xdr:col>
      <xdr:colOff>600075</xdr:colOff>
      <xdr:row>21</xdr:row>
      <xdr:rowOff>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857250</xdr:colOff>
      <xdr:row>28</xdr:row>
      <xdr:rowOff>19050</xdr:rowOff>
    </xdr:to>
    <xdr:pic>
      <xdr:nvPicPr>
        <xdr:cNvPr id="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4371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857250</xdr:colOff>
      <xdr:row>36</xdr:row>
      <xdr:rowOff>19050</xdr:rowOff>
    </xdr:to>
    <xdr:pic>
      <xdr:nvPicPr>
        <xdr:cNvPr id="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5667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857250</xdr:colOff>
      <xdr:row>36</xdr:row>
      <xdr:rowOff>19050</xdr:rowOff>
    </xdr:to>
    <xdr:pic>
      <xdr:nvPicPr>
        <xdr:cNvPr id="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5667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857250</xdr:colOff>
      <xdr:row>28</xdr:row>
      <xdr:rowOff>19050</xdr:rowOff>
    </xdr:to>
    <xdr:pic>
      <xdr:nvPicPr>
        <xdr:cNvPr id="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4371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857250</xdr:colOff>
      <xdr:row>28</xdr:row>
      <xdr:rowOff>19050</xdr:rowOff>
    </xdr:to>
    <xdr:pic>
      <xdr:nvPicPr>
        <xdr:cNvPr id="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43719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857250</xdr:colOff>
      <xdr:row>36</xdr:row>
      <xdr:rowOff>19050</xdr:rowOff>
    </xdr:to>
    <xdr:pic>
      <xdr:nvPicPr>
        <xdr:cNvPr id="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5667375"/>
          <a:ext cx="609600" cy="1809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857250</xdr:colOff>
      <xdr:row>36</xdr:row>
      <xdr:rowOff>19050</xdr:rowOff>
    </xdr:to>
    <xdr:pic>
      <xdr:nvPicPr>
        <xdr:cNvPr id="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8800" y="5667375"/>
          <a:ext cx="609600" cy="1809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9</xdr:row>
      <xdr:rowOff>0</xdr:rowOff>
    </xdr:from>
    <xdr:to>
      <xdr:col>13</xdr:col>
      <xdr:colOff>85725</xdr:colOff>
      <xdr:row>29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B31"/>
  <sheetViews>
    <sheetView tabSelected="1" workbookViewId="0">
      <selection activeCell="A32" sqref="A32"/>
    </sheetView>
  </sheetViews>
  <sheetFormatPr defaultRowHeight="12.75" x14ac:dyDescent="0.2"/>
  <cols>
    <col min="1" max="1" width="5.42578125" style="1" customWidth="1"/>
    <col min="2" max="2" width="5.7109375" style="1" customWidth="1"/>
    <col min="3" max="3" width="20.5703125" style="1" customWidth="1"/>
    <col min="4" max="4" width="6.28515625" style="1" customWidth="1"/>
    <col min="5" max="5" width="6.5703125" style="1" customWidth="1"/>
    <col min="6" max="6" width="5.85546875" style="1" customWidth="1"/>
    <col min="7" max="7" width="6.140625" style="1" customWidth="1"/>
    <col min="8" max="8" width="6.28515625" style="1" customWidth="1"/>
    <col min="9" max="9" width="6.7109375" style="1" customWidth="1"/>
    <col min="10" max="10" width="5.85546875" style="1" customWidth="1"/>
    <col min="11" max="11" width="7" style="1" customWidth="1"/>
    <col min="12" max="12" width="6.7109375" style="1" customWidth="1"/>
    <col min="13" max="13" width="6.28515625" style="1" customWidth="1"/>
    <col min="14" max="14" width="6.42578125" style="1" customWidth="1"/>
    <col min="15" max="15" width="6" style="1" customWidth="1"/>
    <col min="16" max="16" width="6.7109375" style="1" customWidth="1"/>
    <col min="17" max="17" width="6.42578125" style="1" customWidth="1"/>
    <col min="18" max="18" width="7.140625" style="1" customWidth="1"/>
    <col min="19" max="19" width="6.7109375" style="1" customWidth="1"/>
    <col min="20" max="20" width="6.85546875" style="1" customWidth="1"/>
    <col min="21" max="21" width="6.140625" style="1" customWidth="1"/>
    <col min="22" max="22" width="6.7109375" style="1" customWidth="1"/>
    <col min="23" max="23" width="6.28515625" style="1" customWidth="1"/>
    <col min="24" max="24" width="6.5703125" style="1" customWidth="1"/>
    <col min="25" max="25" width="6" style="1" customWidth="1"/>
    <col min="26" max="26" width="7" style="1" customWidth="1"/>
    <col min="27" max="27" width="6.85546875" style="1" customWidth="1"/>
    <col min="28" max="28" width="7" style="1" customWidth="1"/>
    <col min="29" max="30" width="6.7109375" style="1" customWidth="1"/>
    <col min="31" max="31" width="6.140625" style="1" customWidth="1"/>
    <col min="32" max="32" width="6.5703125" style="1" customWidth="1"/>
    <col min="33" max="33" width="6.28515625" style="1" customWidth="1"/>
    <col min="34" max="34" width="6" style="1" customWidth="1"/>
    <col min="35" max="35" width="7" style="1" customWidth="1"/>
    <col min="36" max="36" width="6" style="1" customWidth="1"/>
    <col min="37" max="37" width="6.28515625" style="1" customWidth="1"/>
    <col min="38" max="39" width="6.42578125" style="1" customWidth="1"/>
    <col min="40" max="41" width="6.28515625" style="1" customWidth="1"/>
    <col min="42" max="42" width="6.85546875" style="1" customWidth="1"/>
    <col min="43" max="43" width="6.140625" style="1" customWidth="1"/>
    <col min="44" max="45" width="6.7109375" style="1" customWidth="1"/>
    <col min="46" max="47" width="6.5703125" style="1" customWidth="1"/>
    <col min="48" max="48" width="7.42578125" style="1" customWidth="1"/>
    <col min="49" max="49" width="7" style="1" customWidth="1"/>
    <col min="50" max="50" width="6.140625" style="1" customWidth="1"/>
    <col min="51" max="51" width="6.7109375" style="1" customWidth="1"/>
    <col min="52" max="52" width="6.5703125" style="1" customWidth="1"/>
    <col min="53" max="53" width="6.42578125" style="1" customWidth="1"/>
    <col min="54" max="55" width="6.5703125" style="1" customWidth="1"/>
    <col min="56" max="56" width="6.28515625" style="1" customWidth="1"/>
    <col min="57" max="16384" width="9.140625" style="1"/>
  </cols>
  <sheetData>
    <row r="1" spans="1:210" ht="18" x14ac:dyDescent="0.25">
      <c r="A1" s="14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0" ht="15.75" x14ac:dyDescent="0.3">
      <c r="A2" s="12" t="s">
        <v>5</v>
      </c>
      <c r="B2" s="11">
        <v>0.05</v>
      </c>
      <c r="D2" s="9"/>
    </row>
    <row r="3" spans="1:210" x14ac:dyDescent="0.2">
      <c r="A3" s="12" t="s">
        <v>4</v>
      </c>
      <c r="B3" s="11">
        <v>0.5</v>
      </c>
      <c r="D3" s="9"/>
    </row>
    <row r="4" spans="1:210" x14ac:dyDescent="0.2">
      <c r="A4" s="12" t="s">
        <v>3</v>
      </c>
      <c r="B4" s="11">
        <v>0.02</v>
      </c>
      <c r="D4" s="9"/>
    </row>
    <row r="5" spans="1:210" ht="23.25" x14ac:dyDescent="0.4">
      <c r="A5" s="10" t="s">
        <v>26</v>
      </c>
      <c r="B5" s="7"/>
      <c r="C5" s="7"/>
      <c r="D5" s="9"/>
      <c r="E5" s="8" t="s">
        <v>2</v>
      </c>
      <c r="F5" s="7"/>
      <c r="G5" s="7"/>
      <c r="H5" s="7"/>
      <c r="I5" s="7"/>
      <c r="J5" s="7"/>
      <c r="K5" s="7"/>
    </row>
    <row r="6" spans="1:210" x14ac:dyDescent="0.2">
      <c r="A6" s="6" t="s">
        <v>1</v>
      </c>
      <c r="B6" s="5"/>
      <c r="C6" s="5"/>
      <c r="D6" s="5"/>
      <c r="E6" s="3">
        <f t="shared" ref="E6:BP6" ca="1" si="0">$B4*NORMINV(RAND(),0,1)</f>
        <v>-2.3377206235108267E-2</v>
      </c>
      <c r="F6" s="3">
        <f t="shared" ca="1" si="0"/>
        <v>2.9891241269501309E-2</v>
      </c>
      <c r="G6" s="3">
        <f t="shared" ca="1" si="0"/>
        <v>2.3724100774764896E-2</v>
      </c>
      <c r="H6" s="3">
        <f t="shared" ca="1" si="0"/>
        <v>-2.9777953071532619E-2</v>
      </c>
      <c r="I6" s="3">
        <f t="shared" ca="1" si="0"/>
        <v>-7.2932106876024581E-3</v>
      </c>
      <c r="J6" s="3">
        <f t="shared" ca="1" si="0"/>
        <v>2.551436180805669E-2</v>
      </c>
      <c r="K6" s="3">
        <f t="shared" ca="1" si="0"/>
        <v>4.7954710250572765E-3</v>
      </c>
      <c r="L6" s="3">
        <f t="shared" ca="1" si="0"/>
        <v>3.6255286930869747E-2</v>
      </c>
      <c r="M6" s="3">
        <f t="shared" ca="1" si="0"/>
        <v>-7.4512258844754908E-3</v>
      </c>
      <c r="N6" s="3">
        <f t="shared" ca="1" si="0"/>
        <v>1.0829930034988252E-2</v>
      </c>
      <c r="O6" s="3">
        <f t="shared" ca="1" si="0"/>
        <v>3.9364558642723188E-3</v>
      </c>
      <c r="P6" s="3">
        <f t="shared" ca="1" si="0"/>
        <v>-1.6194919377588827E-2</v>
      </c>
      <c r="Q6" s="3">
        <f t="shared" ca="1" si="0"/>
        <v>-5.4412527764451822E-3</v>
      </c>
      <c r="R6" s="3">
        <f t="shared" ca="1" si="0"/>
        <v>2.9015751146553751E-2</v>
      </c>
      <c r="S6" s="3">
        <f t="shared" ca="1" si="0"/>
        <v>2.0514200211985798E-3</v>
      </c>
      <c r="T6" s="3">
        <f t="shared" ca="1" si="0"/>
        <v>3.9857414086369017E-2</v>
      </c>
      <c r="U6" s="3">
        <f t="shared" ca="1" si="0"/>
        <v>2.1502082732094752E-2</v>
      </c>
      <c r="V6" s="3">
        <f t="shared" ca="1" si="0"/>
        <v>-2.2784481728842287E-2</v>
      </c>
      <c r="W6" s="3">
        <f t="shared" ca="1" si="0"/>
        <v>1.4850188958508447E-3</v>
      </c>
      <c r="X6" s="3">
        <f t="shared" ca="1" si="0"/>
        <v>2.3640801087055713E-2</v>
      </c>
      <c r="Y6" s="3">
        <f t="shared" ca="1" si="0"/>
        <v>1.3181049716221816E-2</v>
      </c>
      <c r="Z6" s="3">
        <f t="shared" ca="1" si="0"/>
        <v>-1.4167038796822079E-2</v>
      </c>
      <c r="AA6" s="3">
        <f t="shared" ca="1" si="0"/>
        <v>8.4347828167353894E-3</v>
      </c>
      <c r="AB6" s="3">
        <f t="shared" ca="1" si="0"/>
        <v>-1.9083031082103942E-2</v>
      </c>
      <c r="AC6" s="3">
        <f t="shared" ca="1" si="0"/>
        <v>-1.1280994004561114E-2</v>
      </c>
      <c r="AD6" s="3">
        <f t="shared" ca="1" si="0"/>
        <v>-5.5661586649972507E-3</v>
      </c>
      <c r="AE6" s="3">
        <f t="shared" ca="1" si="0"/>
        <v>5.9575317241504812E-3</v>
      </c>
      <c r="AF6" s="3">
        <f t="shared" ca="1" si="0"/>
        <v>-1.1143958381157455E-2</v>
      </c>
      <c r="AG6" s="3">
        <f t="shared" ca="1" si="0"/>
        <v>-6.848076473548331E-4</v>
      </c>
      <c r="AH6" s="3">
        <f t="shared" ca="1" si="0"/>
        <v>-1.919602989537544E-2</v>
      </c>
      <c r="AI6" s="3">
        <f t="shared" ca="1" si="0"/>
        <v>-3.5085895882560725E-2</v>
      </c>
      <c r="AJ6" s="3">
        <f t="shared" ca="1" si="0"/>
        <v>-1.553946791383305E-2</v>
      </c>
      <c r="AK6" s="3">
        <f t="shared" ca="1" si="0"/>
        <v>2.1630174147295317E-2</v>
      </c>
      <c r="AL6" s="3">
        <f t="shared" ca="1" si="0"/>
        <v>4.7640957632918805E-2</v>
      </c>
      <c r="AM6" s="3">
        <f t="shared" ca="1" si="0"/>
        <v>9.1292326754700698E-3</v>
      </c>
      <c r="AN6" s="3">
        <f t="shared" ca="1" si="0"/>
        <v>3.3379582289210827E-2</v>
      </c>
      <c r="AO6" s="3">
        <f t="shared" ca="1" si="0"/>
        <v>-1.0470076841141292E-2</v>
      </c>
      <c r="AP6" s="3">
        <f t="shared" ca="1" si="0"/>
        <v>-1.3245602841782649E-3</v>
      </c>
      <c r="AQ6" s="3">
        <f t="shared" ca="1" si="0"/>
        <v>3.8211195600619829E-3</v>
      </c>
      <c r="AR6" s="3">
        <f t="shared" ca="1" si="0"/>
        <v>1.1051836743483614E-2</v>
      </c>
      <c r="AS6" s="3">
        <f t="shared" ca="1" si="0"/>
        <v>-2.6379458825312448E-2</v>
      </c>
      <c r="AT6" s="3">
        <f t="shared" ca="1" si="0"/>
        <v>-3.040795682995122E-3</v>
      </c>
      <c r="AU6" s="3">
        <f t="shared" ca="1" si="0"/>
        <v>-1.4576923799096206E-2</v>
      </c>
      <c r="AV6" s="3">
        <f t="shared" ca="1" si="0"/>
        <v>1.5438618008619294E-3</v>
      </c>
      <c r="AW6" s="3">
        <f t="shared" ca="1" si="0"/>
        <v>6.9370033616581806E-3</v>
      </c>
      <c r="AX6" s="3">
        <f t="shared" ca="1" si="0"/>
        <v>5.8980770803427143E-4</v>
      </c>
      <c r="AY6" s="3">
        <f t="shared" ca="1" si="0"/>
        <v>-8.0287784586177049E-3</v>
      </c>
      <c r="AZ6" s="3">
        <f t="shared" ca="1" si="0"/>
        <v>3.2092558179336785E-3</v>
      </c>
      <c r="BA6" s="3">
        <f t="shared" ca="1" si="0"/>
        <v>1.7357551197061668E-2</v>
      </c>
      <c r="BB6" s="3">
        <f t="shared" ca="1" si="0"/>
        <v>2.0797327747258065E-2</v>
      </c>
      <c r="BC6" s="3">
        <f t="shared" ca="1" si="0"/>
        <v>-1.9230095453984412E-2</v>
      </c>
      <c r="BD6" s="3">
        <f t="shared" ca="1" si="0"/>
        <v>2.1044934263097998E-3</v>
      </c>
      <c r="BE6" s="3">
        <f t="shared" ca="1" si="0"/>
        <v>-1.5022751004527837E-2</v>
      </c>
      <c r="BF6" s="3">
        <f t="shared" ca="1" si="0"/>
        <v>-7.2718461883877969E-3</v>
      </c>
      <c r="BG6" s="3">
        <f t="shared" ca="1" si="0"/>
        <v>3.6790933650074319E-2</v>
      </c>
      <c r="BH6" s="3">
        <f t="shared" ca="1" si="0"/>
        <v>1.8023411206213699E-3</v>
      </c>
      <c r="BI6" s="3">
        <f t="shared" ca="1" si="0"/>
        <v>7.0493358760989836E-3</v>
      </c>
      <c r="BJ6" s="3">
        <f t="shared" ca="1" si="0"/>
        <v>-1.7806272343737894E-2</v>
      </c>
      <c r="BK6" s="3">
        <f t="shared" ca="1" si="0"/>
        <v>1.2068961877068523E-2</v>
      </c>
      <c r="BL6" s="3">
        <f t="shared" ca="1" si="0"/>
        <v>-4.9688733899223916E-3</v>
      </c>
      <c r="BM6" s="3">
        <f t="shared" ca="1" si="0"/>
        <v>2.1275800078209392E-3</v>
      </c>
      <c r="BN6" s="3">
        <f t="shared" ca="1" si="0"/>
        <v>-6.9771425568990056E-3</v>
      </c>
      <c r="BO6" s="3">
        <f t="shared" ca="1" si="0"/>
        <v>-1.7566402383733602E-2</v>
      </c>
      <c r="BP6" s="3">
        <f t="shared" ca="1" si="0"/>
        <v>-2.3994560824242905E-2</v>
      </c>
      <c r="BQ6" s="3">
        <f t="shared" ref="BQ6:EB6" ca="1" si="1">$B4*NORMINV(RAND(),0,1)</f>
        <v>2.6504032968742642E-2</v>
      </c>
      <c r="BR6" s="3">
        <f t="shared" ca="1" si="1"/>
        <v>1.4214008092663422E-2</v>
      </c>
      <c r="BS6" s="3">
        <f t="shared" ca="1" si="1"/>
        <v>5.7120906276379706E-3</v>
      </c>
      <c r="BT6" s="3">
        <f t="shared" ca="1" si="1"/>
        <v>-1.738745221174294E-2</v>
      </c>
      <c r="BU6" s="3">
        <f t="shared" ca="1" si="1"/>
        <v>-1.1831654508820209E-2</v>
      </c>
      <c r="BV6" s="3">
        <f t="shared" ca="1" si="1"/>
        <v>-6.1492687783871666E-3</v>
      </c>
      <c r="BW6" s="3">
        <f t="shared" ca="1" si="1"/>
        <v>4.9794042699382521E-3</v>
      </c>
      <c r="BX6" s="3">
        <f t="shared" ca="1" si="1"/>
        <v>-2.9701741198225168E-3</v>
      </c>
      <c r="BY6" s="3">
        <f t="shared" ca="1" si="1"/>
        <v>8.9978243872265856E-3</v>
      </c>
      <c r="BZ6" s="3">
        <f t="shared" ca="1" si="1"/>
        <v>3.7535529008720356E-2</v>
      </c>
      <c r="CA6" s="3">
        <f t="shared" ca="1" si="1"/>
        <v>-8.384223619968531E-3</v>
      </c>
      <c r="CB6" s="3">
        <f t="shared" ca="1" si="1"/>
        <v>1.0800400338002661E-2</v>
      </c>
      <c r="CC6" s="3">
        <f t="shared" ca="1" si="1"/>
        <v>2.4498153740533372E-2</v>
      </c>
      <c r="CD6" s="3">
        <f t="shared" ca="1" si="1"/>
        <v>3.5880864039644307E-2</v>
      </c>
      <c r="CE6" s="3">
        <f t="shared" ca="1" si="1"/>
        <v>-9.6406981593411441E-3</v>
      </c>
      <c r="CF6" s="3">
        <f t="shared" ca="1" si="1"/>
        <v>-1.8164510651276347E-2</v>
      </c>
      <c r="CG6" s="3">
        <f t="shared" ca="1" si="1"/>
        <v>-3.5033937394858106E-2</v>
      </c>
      <c r="CH6" s="3">
        <f t="shared" ca="1" si="1"/>
        <v>2.0887452914566888E-2</v>
      </c>
      <c r="CI6" s="3">
        <f t="shared" ca="1" si="1"/>
        <v>9.8539362783934079E-3</v>
      </c>
      <c r="CJ6" s="3">
        <f t="shared" ca="1" si="1"/>
        <v>3.3018979324542883E-2</v>
      </c>
      <c r="CK6" s="3">
        <f t="shared" ca="1" si="1"/>
        <v>1.5849604895960774E-2</v>
      </c>
      <c r="CL6" s="3">
        <f t="shared" ca="1" si="1"/>
        <v>-1.4895140154184557E-2</v>
      </c>
      <c r="CM6" s="3">
        <f t="shared" ca="1" si="1"/>
        <v>2.2331305632696252E-2</v>
      </c>
      <c r="CN6" s="3">
        <f t="shared" ca="1" si="1"/>
        <v>2.7485868826084149E-2</v>
      </c>
      <c r="CO6" s="3">
        <f t="shared" ca="1" si="1"/>
        <v>3.0597064755837237E-2</v>
      </c>
      <c r="CP6" s="3">
        <f t="shared" ca="1" si="1"/>
        <v>-1.6970147257732448E-2</v>
      </c>
      <c r="CQ6" s="3">
        <f t="shared" ca="1" si="1"/>
        <v>-4.0162453461664901E-2</v>
      </c>
      <c r="CR6" s="3">
        <f t="shared" ca="1" si="1"/>
        <v>1.3060946418485651E-2</v>
      </c>
      <c r="CS6" s="3">
        <f t="shared" ca="1" si="1"/>
        <v>-1.1811868865791051E-3</v>
      </c>
      <c r="CT6" s="3">
        <f t="shared" ca="1" si="1"/>
        <v>-2.0573996293638219E-2</v>
      </c>
      <c r="CU6" s="3">
        <f t="shared" ca="1" si="1"/>
        <v>-1.9312723821716206E-2</v>
      </c>
      <c r="CV6" s="3">
        <f t="shared" ca="1" si="1"/>
        <v>1.0922182849771976E-2</v>
      </c>
      <c r="CW6" s="3">
        <f t="shared" ca="1" si="1"/>
        <v>2.1162288520399961E-2</v>
      </c>
      <c r="CX6" s="3">
        <f t="shared" ca="1" si="1"/>
        <v>-1.464707232056524E-2</v>
      </c>
      <c r="CY6" s="3">
        <f t="shared" ca="1" si="1"/>
        <v>3.1168901012948558E-2</v>
      </c>
      <c r="CZ6" s="3">
        <f t="shared" ca="1" si="1"/>
        <v>2.4882157072410722E-2</v>
      </c>
      <c r="DA6" s="3">
        <f t="shared" ca="1" si="1"/>
        <v>-1.6772589605383723E-2</v>
      </c>
      <c r="DB6" s="3">
        <f t="shared" ca="1" si="1"/>
        <v>2.3401335583837012E-2</v>
      </c>
      <c r="DC6" s="3">
        <f t="shared" ca="1" si="1"/>
        <v>3.9596894436694507E-2</v>
      </c>
      <c r="DD6" s="3">
        <f t="shared" ca="1" si="1"/>
        <v>3.3522079128524E-2</v>
      </c>
      <c r="DE6" s="3">
        <f t="shared" ca="1" si="1"/>
        <v>-1.1196467178978256E-2</v>
      </c>
      <c r="DF6" s="3">
        <f t="shared" ca="1" si="1"/>
        <v>-2.1590712147030983E-2</v>
      </c>
      <c r="DG6" s="3">
        <f t="shared" ca="1" si="1"/>
        <v>2.1758990360976368E-3</v>
      </c>
      <c r="DH6" s="3">
        <f t="shared" ca="1" si="1"/>
        <v>-1.2806082338530778E-2</v>
      </c>
      <c r="DI6" s="3">
        <f t="shared" ca="1" si="1"/>
        <v>2.9315701199341582E-3</v>
      </c>
      <c r="DJ6" s="3">
        <f t="shared" ca="1" si="1"/>
        <v>-1.3567109398384222E-2</v>
      </c>
      <c r="DK6" s="3">
        <f t="shared" ca="1" si="1"/>
        <v>-4.3997143139208585E-2</v>
      </c>
      <c r="DL6" s="3">
        <f t="shared" ca="1" si="1"/>
        <v>1.4299756622205244E-2</v>
      </c>
      <c r="DM6" s="3">
        <f t="shared" ca="1" si="1"/>
        <v>1.3084307863264253E-2</v>
      </c>
      <c r="DN6" s="3">
        <f t="shared" ca="1" si="1"/>
        <v>2.1699495498401489E-2</v>
      </c>
      <c r="DO6" s="3">
        <f t="shared" ca="1" si="1"/>
        <v>-3.3731818314421749E-2</v>
      </c>
      <c r="DP6" s="3">
        <f t="shared" ca="1" si="1"/>
        <v>-1.0326709987609304E-3</v>
      </c>
      <c r="DQ6" s="3">
        <f t="shared" ca="1" si="1"/>
        <v>-5.1237539743570091E-3</v>
      </c>
      <c r="DR6" s="3">
        <f t="shared" ca="1" si="1"/>
        <v>5.8824888435480161E-3</v>
      </c>
      <c r="DS6" s="3">
        <f t="shared" ca="1" si="1"/>
        <v>2.820571540741456E-2</v>
      </c>
      <c r="DT6" s="3">
        <f t="shared" ca="1" si="1"/>
        <v>-4.3122460210951001E-3</v>
      </c>
      <c r="DU6" s="3">
        <f t="shared" ca="1" si="1"/>
        <v>7.3370661592811184E-3</v>
      </c>
      <c r="DV6" s="3">
        <f t="shared" ca="1" si="1"/>
        <v>-6.751072439101986E-3</v>
      </c>
      <c r="DW6" s="3">
        <f t="shared" ca="1" si="1"/>
        <v>-2.0514151127154552E-2</v>
      </c>
      <c r="DX6" s="3">
        <f t="shared" ca="1" si="1"/>
        <v>1.4616260344744326E-2</v>
      </c>
      <c r="DY6" s="3">
        <f t="shared" ca="1" si="1"/>
        <v>3.6573510122432035E-3</v>
      </c>
      <c r="DZ6" s="3">
        <f t="shared" ca="1" si="1"/>
        <v>5.9815230489851622E-3</v>
      </c>
      <c r="EA6" s="3">
        <f t="shared" ca="1" si="1"/>
        <v>-4.7970671980808365E-2</v>
      </c>
      <c r="EB6" s="3">
        <f t="shared" ca="1" si="1"/>
        <v>5.3695935558534672E-3</v>
      </c>
      <c r="EC6" s="3">
        <f t="shared" ref="EC6:GN6" ca="1" si="2">$B4*NORMINV(RAND(),0,1)</f>
        <v>-3.2627000022731376E-2</v>
      </c>
      <c r="ED6" s="3">
        <f t="shared" ca="1" si="2"/>
        <v>-1.5819358335361019E-2</v>
      </c>
      <c r="EE6" s="3">
        <f t="shared" ca="1" si="2"/>
        <v>7.5804099841131354E-3</v>
      </c>
      <c r="EF6" s="3">
        <f t="shared" ca="1" si="2"/>
        <v>-7.3050254635744659E-3</v>
      </c>
      <c r="EG6" s="3">
        <f t="shared" ca="1" si="2"/>
        <v>1.4432630571269752E-2</v>
      </c>
      <c r="EH6" s="3">
        <f t="shared" ca="1" si="2"/>
        <v>-1.6564009259445237E-2</v>
      </c>
      <c r="EI6" s="3">
        <f t="shared" ca="1" si="2"/>
        <v>1.1405099215165804E-2</v>
      </c>
      <c r="EJ6" s="3">
        <f t="shared" ca="1" si="2"/>
        <v>-2.9839860599290949E-2</v>
      </c>
      <c r="EK6" s="3">
        <f t="shared" ca="1" si="2"/>
        <v>8.1198734211321896E-3</v>
      </c>
      <c r="EL6" s="3">
        <f t="shared" ca="1" si="2"/>
        <v>-9.4676182558590428E-3</v>
      </c>
      <c r="EM6" s="3">
        <f t="shared" ca="1" si="2"/>
        <v>-9.0530944392796971E-3</v>
      </c>
      <c r="EN6" s="3">
        <f t="shared" ca="1" si="2"/>
        <v>-9.2768717632062917E-4</v>
      </c>
      <c r="EO6" s="3">
        <f t="shared" ca="1" si="2"/>
        <v>3.5985597175391425E-2</v>
      </c>
      <c r="EP6" s="3">
        <f t="shared" ca="1" si="2"/>
        <v>-3.0745255018647714E-2</v>
      </c>
      <c r="EQ6" s="3">
        <f t="shared" ca="1" si="2"/>
        <v>2.1385459076405161E-3</v>
      </c>
      <c r="ER6" s="3">
        <f t="shared" ca="1" si="2"/>
        <v>8.5866894045274617E-3</v>
      </c>
      <c r="ES6" s="3">
        <f t="shared" ca="1" si="2"/>
        <v>3.6834106696168815E-2</v>
      </c>
      <c r="ET6" s="3">
        <f t="shared" ca="1" si="2"/>
        <v>-1.1693428319251447E-2</v>
      </c>
      <c r="EU6" s="3">
        <f t="shared" ca="1" si="2"/>
        <v>3.528735406573346E-2</v>
      </c>
      <c r="EV6" s="3">
        <f t="shared" ca="1" si="2"/>
        <v>4.4755610299693926E-4</v>
      </c>
      <c r="EW6" s="3">
        <f t="shared" ca="1" si="2"/>
        <v>-2.8119169136055628E-2</v>
      </c>
      <c r="EX6" s="3">
        <f t="shared" ca="1" si="2"/>
        <v>-2.2112117616690567E-2</v>
      </c>
      <c r="EY6" s="3">
        <f t="shared" ca="1" si="2"/>
        <v>3.8984264983553091E-2</v>
      </c>
      <c r="EZ6" s="3">
        <f t="shared" ca="1" si="2"/>
        <v>-1.8979683496029142E-2</v>
      </c>
      <c r="FA6" s="3">
        <f t="shared" ca="1" si="2"/>
        <v>1.1878243656613253E-3</v>
      </c>
      <c r="FB6" s="3">
        <f t="shared" ca="1" si="2"/>
        <v>-2.3861526321225301E-2</v>
      </c>
      <c r="FC6" s="3">
        <f t="shared" ca="1" si="2"/>
        <v>1.637956044413591E-2</v>
      </c>
      <c r="FD6" s="3">
        <f t="shared" ca="1" si="2"/>
        <v>-2.5433062970644117E-2</v>
      </c>
      <c r="FE6" s="3">
        <f t="shared" ca="1" si="2"/>
        <v>1.5748112457734047E-2</v>
      </c>
      <c r="FF6" s="3">
        <f t="shared" ca="1" si="2"/>
        <v>4.9160773008566257E-3</v>
      </c>
      <c r="FG6" s="3">
        <f t="shared" ca="1" si="2"/>
        <v>2.0583139421138125E-2</v>
      </c>
      <c r="FH6" s="3">
        <f t="shared" ca="1" si="2"/>
        <v>-1.9373767181816888E-2</v>
      </c>
      <c r="FI6" s="3">
        <f t="shared" ca="1" si="2"/>
        <v>8.9851325619207719E-3</v>
      </c>
      <c r="FJ6" s="3">
        <f t="shared" ca="1" si="2"/>
        <v>-7.0060465188150215E-3</v>
      </c>
      <c r="FK6" s="3">
        <f t="shared" ca="1" si="2"/>
        <v>1.4306002382903369E-2</v>
      </c>
      <c r="FL6" s="3">
        <f t="shared" ca="1" si="2"/>
        <v>-9.6398686216754169E-4</v>
      </c>
      <c r="FM6" s="3">
        <f t="shared" ca="1" si="2"/>
        <v>-1.7074854326628357E-2</v>
      </c>
      <c r="FN6" s="3">
        <f t="shared" ca="1" si="2"/>
        <v>7.4667834049795961E-3</v>
      </c>
      <c r="FO6" s="3">
        <f t="shared" ca="1" si="2"/>
        <v>-1.3250719869190313E-2</v>
      </c>
      <c r="FP6" s="3">
        <f t="shared" ca="1" si="2"/>
        <v>1.4780028088303318E-2</v>
      </c>
      <c r="FQ6" s="3">
        <f t="shared" ca="1" si="2"/>
        <v>-1.8476328487251094E-2</v>
      </c>
      <c r="FR6" s="3">
        <f t="shared" ca="1" si="2"/>
        <v>9.9984274196046469E-3</v>
      </c>
      <c r="FS6" s="3">
        <f t="shared" ca="1" si="2"/>
        <v>-6.2702937990425853E-3</v>
      </c>
      <c r="FT6" s="3">
        <f t="shared" ca="1" si="2"/>
        <v>4.1338565117878066E-3</v>
      </c>
      <c r="FU6" s="3">
        <f t="shared" ca="1" si="2"/>
        <v>-1.5751872256421145E-2</v>
      </c>
      <c r="FV6" s="3">
        <f t="shared" ca="1" si="2"/>
        <v>-2.1360276686554604E-3</v>
      </c>
      <c r="FW6" s="3">
        <f t="shared" ca="1" si="2"/>
        <v>-2.0419874265365238E-2</v>
      </c>
      <c r="FX6" s="3">
        <f t="shared" ca="1" si="2"/>
        <v>5.8111329940375937E-3</v>
      </c>
      <c r="FY6" s="3">
        <f t="shared" ca="1" si="2"/>
        <v>-2.7832572836679403E-2</v>
      </c>
      <c r="FZ6" s="3">
        <f t="shared" ca="1" si="2"/>
        <v>1.6890427966533977E-2</v>
      </c>
      <c r="GA6" s="3">
        <f t="shared" ca="1" si="2"/>
        <v>-1.1288207021484453E-3</v>
      </c>
      <c r="GB6" s="3">
        <f t="shared" ca="1" si="2"/>
        <v>-1.1911091758216939E-2</v>
      </c>
      <c r="GC6" s="3">
        <f t="shared" ca="1" si="2"/>
        <v>-9.9376588114431161E-3</v>
      </c>
      <c r="GD6" s="3">
        <f t="shared" ca="1" si="2"/>
        <v>-4.5614905705153773E-2</v>
      </c>
      <c r="GE6" s="3">
        <f t="shared" ca="1" si="2"/>
        <v>-3.9632086105094742E-2</v>
      </c>
      <c r="GF6" s="3">
        <f t="shared" ca="1" si="2"/>
        <v>9.3816796305600544E-4</v>
      </c>
      <c r="GG6" s="3">
        <f t="shared" ca="1" si="2"/>
        <v>-2.5061242926980296E-2</v>
      </c>
      <c r="GH6" s="3">
        <f t="shared" ca="1" si="2"/>
        <v>-3.1609244599511949E-2</v>
      </c>
      <c r="GI6" s="3">
        <f t="shared" ca="1" si="2"/>
        <v>-1.79587560793717E-2</v>
      </c>
      <c r="GJ6" s="3">
        <f t="shared" ca="1" si="2"/>
        <v>1.1577319327248578E-2</v>
      </c>
      <c r="GK6" s="3">
        <f t="shared" ca="1" si="2"/>
        <v>-5.3223616453112119E-2</v>
      </c>
      <c r="GL6" s="3">
        <f t="shared" ca="1" si="2"/>
        <v>-1.3964757805849283E-2</v>
      </c>
      <c r="GM6" s="3">
        <f t="shared" ca="1" si="2"/>
        <v>-2.7812361805411138E-2</v>
      </c>
      <c r="GN6" s="3">
        <f t="shared" ca="1" si="2"/>
        <v>7.5863519266490351E-3</v>
      </c>
      <c r="GO6" s="3">
        <f t="shared" ref="GO6:HB6" ca="1" si="3">$B4*NORMINV(RAND(),0,1)</f>
        <v>3.2456451693572183E-2</v>
      </c>
      <c r="GP6" s="3">
        <f t="shared" ca="1" si="3"/>
        <v>9.423765999478367E-3</v>
      </c>
      <c r="GQ6" s="3">
        <f t="shared" ca="1" si="3"/>
        <v>1.9963542476692211E-2</v>
      </c>
      <c r="GR6" s="3">
        <f t="shared" ca="1" si="3"/>
        <v>1.555473741407452E-2</v>
      </c>
      <c r="GS6" s="3">
        <f t="shared" ca="1" si="3"/>
        <v>1.9417729944700597E-2</v>
      </c>
      <c r="GT6" s="3">
        <f t="shared" ca="1" si="3"/>
        <v>1.0764219050420569E-2</v>
      </c>
      <c r="GU6" s="3">
        <f t="shared" ca="1" si="3"/>
        <v>1.8557644913633632E-2</v>
      </c>
      <c r="GV6" s="3">
        <f t="shared" ca="1" si="3"/>
        <v>1.0039368335410951E-3</v>
      </c>
      <c r="GW6" s="3">
        <f t="shared" ca="1" si="3"/>
        <v>6.8752807754265937E-3</v>
      </c>
      <c r="GX6" s="3">
        <f t="shared" ca="1" si="3"/>
        <v>1.9564870629735991E-2</v>
      </c>
      <c r="GY6" s="3">
        <f t="shared" ca="1" si="3"/>
        <v>8.4361630782035808E-3</v>
      </c>
      <c r="GZ6" s="3">
        <f t="shared" ca="1" si="3"/>
        <v>3.4861369711716313E-3</v>
      </c>
      <c r="HA6" s="3">
        <f t="shared" ca="1" si="3"/>
        <v>2.0971838784471251E-2</v>
      </c>
      <c r="HB6" s="3">
        <f t="shared" ca="1" si="3"/>
        <v>1.1644359896417671E-2</v>
      </c>
    </row>
    <row r="7" spans="1:210" x14ac:dyDescent="0.2">
      <c r="A7" s="2" t="s">
        <v>0</v>
      </c>
      <c r="B7" s="2"/>
      <c r="C7" s="2"/>
      <c r="D7" s="4">
        <f>$B$2</f>
        <v>0.05</v>
      </c>
      <c r="E7" s="3">
        <f t="shared" ref="E7:BP7" ca="1" si="4">D7+$B3*($B2-D7)+E$6</f>
        <v>2.6622793764891736E-2</v>
      </c>
      <c r="F7" s="3">
        <f t="shared" ca="1" si="4"/>
        <v>6.8202638151947187E-2</v>
      </c>
      <c r="G7" s="3">
        <f t="shared" ca="1" si="4"/>
        <v>8.2825419850738491E-2</v>
      </c>
      <c r="H7" s="3">
        <f t="shared" ca="1" si="4"/>
        <v>3.6634756853836617E-2</v>
      </c>
      <c r="I7" s="3">
        <f t="shared" ca="1" si="4"/>
        <v>3.6024167739315854E-2</v>
      </c>
      <c r="J7" s="3">
        <f t="shared" ca="1" si="4"/>
        <v>6.8526445677714626E-2</v>
      </c>
      <c r="K7" s="3">
        <f t="shared" ca="1" si="4"/>
        <v>6.4058693863914593E-2</v>
      </c>
      <c r="L7" s="3">
        <f t="shared" ca="1" si="4"/>
        <v>9.3284633862827038E-2</v>
      </c>
      <c r="M7" s="3">
        <f t="shared" ca="1" si="4"/>
        <v>6.4191091046938029E-2</v>
      </c>
      <c r="N7" s="3">
        <f t="shared" ca="1" si="4"/>
        <v>6.7925475558457266E-2</v>
      </c>
      <c r="O7" s="3">
        <f t="shared" ca="1" si="4"/>
        <v>6.2899193643500953E-2</v>
      </c>
      <c r="P7" s="3">
        <f t="shared" ca="1" si="4"/>
        <v>4.0254677444161654E-2</v>
      </c>
      <c r="Q7" s="3">
        <f t="shared" ca="1" si="4"/>
        <v>3.9686085945635649E-2</v>
      </c>
      <c r="R7" s="3">
        <f t="shared" ca="1" si="4"/>
        <v>7.3858794119371574E-2</v>
      </c>
      <c r="S7" s="3">
        <f t="shared" ca="1" si="4"/>
        <v>6.3980817080884364E-2</v>
      </c>
      <c r="T7" s="3">
        <f t="shared" ca="1" si="4"/>
        <v>9.68478226268112E-2</v>
      </c>
      <c r="U7" s="3">
        <f t="shared" ca="1" si="4"/>
        <v>9.4925994045500353E-2</v>
      </c>
      <c r="V7" s="3">
        <f t="shared" ca="1" si="4"/>
        <v>4.9678515293907891E-2</v>
      </c>
      <c r="W7" s="3">
        <f t="shared" ca="1" si="4"/>
        <v>5.1324276542804789E-2</v>
      </c>
      <c r="X7" s="3">
        <f t="shared" ca="1" si="4"/>
        <v>7.4302939358458109E-2</v>
      </c>
      <c r="Y7" s="3">
        <f t="shared" ca="1" si="4"/>
        <v>7.5332519395450867E-2</v>
      </c>
      <c r="Z7" s="3">
        <f t="shared" ca="1" si="4"/>
        <v>4.8499220900903355E-2</v>
      </c>
      <c r="AA7" s="3">
        <f t="shared" ca="1" si="4"/>
        <v>5.7684393267187065E-2</v>
      </c>
      <c r="AB7" s="3">
        <f t="shared" ca="1" si="4"/>
        <v>3.4759165551489592E-2</v>
      </c>
      <c r="AC7" s="3">
        <f t="shared" ca="1" si="4"/>
        <v>3.1098588771183686E-2</v>
      </c>
      <c r="AD7" s="3">
        <f t="shared" ca="1" si="4"/>
        <v>3.4983135720594589E-2</v>
      </c>
      <c r="AE7" s="3">
        <f t="shared" ca="1" si="4"/>
        <v>4.8449099584447777E-2</v>
      </c>
      <c r="AF7" s="3">
        <f t="shared" ca="1" si="4"/>
        <v>3.8080591411066435E-2</v>
      </c>
      <c r="AG7" s="3">
        <f t="shared" ca="1" si="4"/>
        <v>4.335548805817839E-2</v>
      </c>
      <c r="AH7" s="3">
        <f t="shared" ca="1" si="4"/>
        <v>2.7481714133713756E-2</v>
      </c>
      <c r="AI7" s="3">
        <f t="shared" ca="1" si="4"/>
        <v>3.654961184296153E-3</v>
      </c>
      <c r="AJ7" s="3">
        <f t="shared" ca="1" si="4"/>
        <v>1.1288012678315027E-2</v>
      </c>
      <c r="AK7" s="3">
        <f t="shared" ca="1" si="4"/>
        <v>5.2274180486452833E-2</v>
      </c>
      <c r="AL7" s="3">
        <f t="shared" ca="1" si="4"/>
        <v>9.877804787614522E-2</v>
      </c>
      <c r="AM7" s="3">
        <f t="shared" ca="1" si="4"/>
        <v>8.3518256613542688E-2</v>
      </c>
      <c r="AN7" s="3">
        <f t="shared" ca="1" si="4"/>
        <v>0.10013871059598217</v>
      </c>
      <c r="AO7" s="3">
        <f t="shared" ca="1" si="4"/>
        <v>6.459927845684979E-2</v>
      </c>
      <c r="AP7" s="3">
        <f t="shared" ca="1" si="4"/>
        <v>5.597507894424663E-2</v>
      </c>
      <c r="AQ7" s="3">
        <f t="shared" ca="1" si="4"/>
        <v>5.6808659032185294E-2</v>
      </c>
      <c r="AR7" s="3">
        <f t="shared" ca="1" si="4"/>
        <v>6.4456166259576259E-2</v>
      </c>
      <c r="AS7" s="3">
        <f t="shared" ca="1" si="4"/>
        <v>3.0848624304475682E-2</v>
      </c>
      <c r="AT7" s="3">
        <f t="shared" ca="1" si="4"/>
        <v>3.738351646924272E-2</v>
      </c>
      <c r="AU7" s="3">
        <f t="shared" ca="1" si="4"/>
        <v>2.9114834435525157E-2</v>
      </c>
      <c r="AV7" s="3">
        <f t="shared" ca="1" si="4"/>
        <v>4.1101279018624509E-2</v>
      </c>
      <c r="AW7" s="3">
        <f t="shared" ca="1" si="4"/>
        <v>5.2487642870970436E-2</v>
      </c>
      <c r="AX7" s="3">
        <f t="shared" ca="1" si="4"/>
        <v>5.1833629143519494E-2</v>
      </c>
      <c r="AY7" s="3">
        <f t="shared" ca="1" si="4"/>
        <v>4.2888036113142042E-2</v>
      </c>
      <c r="AZ7" s="3">
        <f t="shared" ca="1" si="4"/>
        <v>4.9653273874504703E-2</v>
      </c>
      <c r="BA7" s="3">
        <f t="shared" ca="1" si="4"/>
        <v>6.7184188134314024E-2</v>
      </c>
      <c r="BB7" s="3">
        <f t="shared" ca="1" si="4"/>
        <v>7.9389421814415079E-2</v>
      </c>
      <c r="BC7" s="3">
        <f t="shared" ca="1" si="4"/>
        <v>4.5464615453223139E-2</v>
      </c>
      <c r="BD7" s="3">
        <f t="shared" ca="1" si="4"/>
        <v>4.983680115292137E-2</v>
      </c>
      <c r="BE7" s="3">
        <f t="shared" ca="1" si="4"/>
        <v>3.4895649571932849E-2</v>
      </c>
      <c r="BF7" s="3">
        <f t="shared" ca="1" si="4"/>
        <v>3.5175978597578629E-2</v>
      </c>
      <c r="BG7" s="3">
        <f t="shared" ca="1" si="4"/>
        <v>7.9378922948863645E-2</v>
      </c>
      <c r="BH7" s="3">
        <f t="shared" ca="1" si="4"/>
        <v>6.6491802595053204E-2</v>
      </c>
      <c r="BI7" s="3">
        <f t="shared" ca="1" si="4"/>
        <v>6.5295237173625592E-2</v>
      </c>
      <c r="BJ7" s="3">
        <f t="shared" ca="1" si="4"/>
        <v>3.9841346243074907E-2</v>
      </c>
      <c r="BK7" s="3">
        <f t="shared" ca="1" si="4"/>
        <v>5.698963499860598E-2</v>
      </c>
      <c r="BL7" s="3">
        <f t="shared" ca="1" si="4"/>
        <v>4.8525944109380596E-2</v>
      </c>
      <c r="BM7" s="3">
        <f t="shared" ca="1" si="4"/>
        <v>5.1390552062511238E-2</v>
      </c>
      <c r="BN7" s="3">
        <f t="shared" ca="1" si="4"/>
        <v>4.3718133474356616E-2</v>
      </c>
      <c r="BO7" s="3">
        <f t="shared" ca="1" si="4"/>
        <v>2.9292664353444707E-2</v>
      </c>
      <c r="BP7" s="3">
        <f t="shared" ca="1" si="4"/>
        <v>1.5651771352479447E-2</v>
      </c>
      <c r="BQ7" s="3">
        <f t="shared" ref="BQ7:EB7" ca="1" si="5">BP7+$B3*($B2-BP7)+BQ$6</f>
        <v>5.9329918644982368E-2</v>
      </c>
      <c r="BR7" s="3">
        <f t="shared" ca="1" si="5"/>
        <v>6.8878967415154604E-2</v>
      </c>
      <c r="BS7" s="3">
        <f t="shared" ca="1" si="5"/>
        <v>6.5151574335215276E-2</v>
      </c>
      <c r="BT7" s="3">
        <f t="shared" ca="1" si="5"/>
        <v>4.0188334955864699E-2</v>
      </c>
      <c r="BU7" s="3">
        <f t="shared" ca="1" si="5"/>
        <v>3.3262512969112146E-2</v>
      </c>
      <c r="BV7" s="3">
        <f t="shared" ca="1" si="5"/>
        <v>3.5481987706168908E-2</v>
      </c>
      <c r="BW7" s="3">
        <f t="shared" ca="1" si="5"/>
        <v>4.7720398123022707E-2</v>
      </c>
      <c r="BX7" s="3">
        <f t="shared" ca="1" si="5"/>
        <v>4.5890024941688839E-2</v>
      </c>
      <c r="BY7" s="3">
        <f t="shared" ca="1" si="5"/>
        <v>5.6942836858071007E-2</v>
      </c>
      <c r="BZ7" s="3">
        <f t="shared" ca="1" si="5"/>
        <v>9.1006947437755864E-2</v>
      </c>
      <c r="CA7" s="3">
        <f t="shared" ca="1" si="5"/>
        <v>6.2119250098909409E-2</v>
      </c>
      <c r="CB7" s="3">
        <f t="shared" ca="1" si="5"/>
        <v>6.6860025387457361E-2</v>
      </c>
      <c r="CC7" s="3">
        <f t="shared" ca="1" si="5"/>
        <v>8.2928166434262054E-2</v>
      </c>
      <c r="CD7" s="3">
        <f t="shared" ca="1" si="5"/>
        <v>0.10234494725677534</v>
      </c>
      <c r="CE7" s="3">
        <f t="shared" ca="1" si="5"/>
        <v>6.6531775469046525E-2</v>
      </c>
      <c r="CF7" s="3">
        <f t="shared" ca="1" si="5"/>
        <v>4.0101377083246917E-2</v>
      </c>
      <c r="CG7" s="3">
        <f t="shared" ca="1" si="5"/>
        <v>1.0016751146765354E-2</v>
      </c>
      <c r="CH7" s="3">
        <f t="shared" ca="1" si="5"/>
        <v>5.0895828487949567E-2</v>
      </c>
      <c r="CI7" s="3">
        <f t="shared" ca="1" si="5"/>
        <v>6.0301850522368187E-2</v>
      </c>
      <c r="CJ7" s="3">
        <f t="shared" ca="1" si="5"/>
        <v>8.8169904585726974E-2</v>
      </c>
      <c r="CK7" s="3">
        <f t="shared" ca="1" si="5"/>
        <v>8.4934557188824256E-2</v>
      </c>
      <c r="CL7" s="3">
        <f t="shared" ca="1" si="5"/>
        <v>5.2572138440227567E-2</v>
      </c>
      <c r="CM7" s="3">
        <f t="shared" ca="1" si="5"/>
        <v>7.361737485281003E-2</v>
      </c>
      <c r="CN7" s="3">
        <f t="shared" ca="1" si="5"/>
        <v>8.9294556252489166E-2</v>
      </c>
      <c r="CO7" s="3">
        <f t="shared" ca="1" si="5"/>
        <v>0.10024434288208181</v>
      </c>
      <c r="CP7" s="3">
        <f t="shared" ca="1" si="5"/>
        <v>5.8152024183308462E-2</v>
      </c>
      <c r="CQ7" s="3">
        <f t="shared" ca="1" si="5"/>
        <v>1.3913558629989331E-2</v>
      </c>
      <c r="CR7" s="3">
        <f t="shared" ca="1" si="5"/>
        <v>4.501772573348032E-2</v>
      </c>
      <c r="CS7" s="3">
        <f t="shared" ca="1" si="5"/>
        <v>4.6327675980161062E-2</v>
      </c>
      <c r="CT7" s="3">
        <f t="shared" ca="1" si="5"/>
        <v>2.7589841696442314E-2</v>
      </c>
      <c r="CU7" s="3">
        <f t="shared" ca="1" si="5"/>
        <v>1.9482197026504951E-2</v>
      </c>
      <c r="CV7" s="3">
        <f t="shared" ca="1" si="5"/>
        <v>4.5663281363024458E-2</v>
      </c>
      <c r="CW7" s="3">
        <f t="shared" ca="1" si="5"/>
        <v>6.8993929201912191E-2</v>
      </c>
      <c r="CX7" s="3">
        <f t="shared" ca="1" si="5"/>
        <v>4.4849892280390859E-2</v>
      </c>
      <c r="CY7" s="3">
        <f t="shared" ca="1" si="5"/>
        <v>7.8593847153143992E-2</v>
      </c>
      <c r="CZ7" s="3">
        <f t="shared" ca="1" si="5"/>
        <v>8.9179080648982709E-2</v>
      </c>
      <c r="DA7" s="3">
        <f t="shared" ca="1" si="5"/>
        <v>5.2816950719107636E-2</v>
      </c>
      <c r="DB7" s="3">
        <f t="shared" ca="1" si="5"/>
        <v>7.4809810943390828E-2</v>
      </c>
      <c r="DC7" s="3">
        <f t="shared" ca="1" si="5"/>
        <v>0.10200179990838992</v>
      </c>
      <c r="DD7" s="3">
        <f t="shared" ca="1" si="5"/>
        <v>0.10952297908271896</v>
      </c>
      <c r="DE7" s="3">
        <f t="shared" ca="1" si="5"/>
        <v>6.8565022362381225E-2</v>
      </c>
      <c r="DF7" s="3">
        <f t="shared" ca="1" si="5"/>
        <v>3.7691799034159632E-2</v>
      </c>
      <c r="DG7" s="3">
        <f t="shared" ca="1" si="5"/>
        <v>4.6021798553177451E-2</v>
      </c>
      <c r="DH7" s="3">
        <f t="shared" ca="1" si="5"/>
        <v>3.5204816938057951E-2</v>
      </c>
      <c r="DI7" s="3">
        <f t="shared" ca="1" si="5"/>
        <v>4.5533978588963138E-2</v>
      </c>
      <c r="DJ7" s="3">
        <f t="shared" ca="1" si="5"/>
        <v>3.4199879896097352E-2</v>
      </c>
      <c r="DK7" s="3">
        <f t="shared" ca="1" si="5"/>
        <v>-1.8972031911599074E-3</v>
      </c>
      <c r="DL7" s="3">
        <f t="shared" ca="1" si="5"/>
        <v>3.835115502662529E-2</v>
      </c>
      <c r="DM7" s="3">
        <f t="shared" ca="1" si="5"/>
        <v>5.7259885376576905E-2</v>
      </c>
      <c r="DN7" s="3">
        <f t="shared" ca="1" si="5"/>
        <v>7.532943818668994E-2</v>
      </c>
      <c r="DO7" s="3">
        <f t="shared" ca="1" si="5"/>
        <v>2.8932900778923229E-2</v>
      </c>
      <c r="DP7" s="3">
        <f t="shared" ca="1" si="5"/>
        <v>3.8433779390700688E-2</v>
      </c>
      <c r="DQ7" s="3">
        <f t="shared" ca="1" si="5"/>
        <v>3.9093135720993336E-2</v>
      </c>
      <c r="DR7" s="3">
        <f t="shared" ca="1" si="5"/>
        <v>5.0429056704044684E-2</v>
      </c>
      <c r="DS7" s="3">
        <f t="shared" ca="1" si="5"/>
        <v>7.8420243759436903E-2</v>
      </c>
      <c r="DT7" s="3">
        <f t="shared" ca="1" si="5"/>
        <v>5.9897875858623342E-2</v>
      </c>
      <c r="DU7" s="3">
        <f t="shared" ca="1" si="5"/>
        <v>6.2286004088592792E-2</v>
      </c>
      <c r="DV7" s="3">
        <f t="shared" ca="1" si="5"/>
        <v>4.939192960519441E-2</v>
      </c>
      <c r="DW7" s="3">
        <f t="shared" ca="1" si="5"/>
        <v>2.9181813675442654E-2</v>
      </c>
      <c r="DX7" s="3">
        <f t="shared" ca="1" si="5"/>
        <v>5.4207167182465654E-2</v>
      </c>
      <c r="DY7" s="3">
        <f t="shared" ca="1" si="5"/>
        <v>5.5760934603476031E-2</v>
      </c>
      <c r="DZ7" s="3">
        <f t="shared" ca="1" si="5"/>
        <v>5.8861990350723176E-2</v>
      </c>
      <c r="EA7" s="3">
        <f t="shared" ca="1" si="5"/>
        <v>6.4603231945532247E-3</v>
      </c>
      <c r="EB7" s="3">
        <f t="shared" ca="1" si="5"/>
        <v>3.359975515313008E-2</v>
      </c>
      <c r="EC7" s="3">
        <f t="shared" ref="EC7:GN7" ca="1" si="6">EB7+$B3*($B2-EB7)+EC$6</f>
        <v>9.1728775538336693E-3</v>
      </c>
      <c r="ED7" s="3">
        <f t="shared" ca="1" si="6"/>
        <v>1.3767080441555817E-2</v>
      </c>
      <c r="EE7" s="3">
        <f t="shared" ca="1" si="6"/>
        <v>3.9463950204891046E-2</v>
      </c>
      <c r="EF7" s="3">
        <f t="shared" ca="1" si="6"/>
        <v>3.7426949638871061E-2</v>
      </c>
      <c r="EG7" s="3">
        <f t="shared" ca="1" si="6"/>
        <v>5.8146105390705291E-2</v>
      </c>
      <c r="EH7" s="3">
        <f t="shared" ca="1" si="6"/>
        <v>3.7509043435907413E-2</v>
      </c>
      <c r="EI7" s="3">
        <f t="shared" ca="1" si="6"/>
        <v>5.5159620933119512E-2</v>
      </c>
      <c r="EJ7" s="3">
        <f t="shared" ca="1" si="6"/>
        <v>2.2739949867268804E-2</v>
      </c>
      <c r="EK7" s="3">
        <f t="shared" ca="1" si="6"/>
        <v>4.4489848354766597E-2</v>
      </c>
      <c r="EL7" s="3">
        <f t="shared" ca="1" si="6"/>
        <v>3.7777305921524257E-2</v>
      </c>
      <c r="EM7" s="3">
        <f t="shared" ca="1" si="6"/>
        <v>3.4835558521482429E-2</v>
      </c>
      <c r="EN7" s="3">
        <f t="shared" ca="1" si="6"/>
        <v>4.1490092084420588E-2</v>
      </c>
      <c r="EO7" s="3">
        <f t="shared" ca="1" si="6"/>
        <v>8.173064321760172E-2</v>
      </c>
      <c r="EP7" s="3">
        <f t="shared" ca="1" si="6"/>
        <v>3.5120066590153147E-2</v>
      </c>
      <c r="EQ7" s="3">
        <f t="shared" ca="1" si="6"/>
        <v>4.4698579202717088E-2</v>
      </c>
      <c r="ER7" s="3">
        <f t="shared" ca="1" si="6"/>
        <v>5.5935979005886011E-2</v>
      </c>
      <c r="ES7" s="3">
        <f t="shared" ca="1" si="6"/>
        <v>8.9802096199111822E-2</v>
      </c>
      <c r="ET7" s="3">
        <f t="shared" ca="1" si="6"/>
        <v>5.8207619780304462E-2</v>
      </c>
      <c r="EU7" s="3">
        <f t="shared" ca="1" si="6"/>
        <v>8.93911639558857E-2</v>
      </c>
      <c r="EV7" s="3">
        <f t="shared" ca="1" si="6"/>
        <v>7.014313808093979E-2</v>
      </c>
      <c r="EW7" s="3">
        <f t="shared" ca="1" si="6"/>
        <v>3.1952399904414272E-2</v>
      </c>
      <c r="EX7" s="3">
        <f t="shared" ca="1" si="6"/>
        <v>1.886408233551657E-2</v>
      </c>
      <c r="EY7" s="3">
        <f t="shared" ca="1" si="6"/>
        <v>7.3416306151311381E-2</v>
      </c>
      <c r="EZ7" s="3">
        <f t="shared" ca="1" si="6"/>
        <v>4.2728469579626546E-2</v>
      </c>
      <c r="FA7" s="3">
        <f t="shared" ca="1" si="6"/>
        <v>4.7552059155474599E-2</v>
      </c>
      <c r="FB7" s="3">
        <f t="shared" ca="1" si="6"/>
        <v>2.4914503256512E-2</v>
      </c>
      <c r="FC7" s="3">
        <f t="shared" ca="1" si="6"/>
        <v>5.383681207239191E-2</v>
      </c>
      <c r="FD7" s="3">
        <f t="shared" ca="1" si="6"/>
        <v>2.648534306555184E-2</v>
      </c>
      <c r="FE7" s="3">
        <f t="shared" ca="1" si="6"/>
        <v>5.3990783990509966E-2</v>
      </c>
      <c r="FF7" s="3">
        <f t="shared" ca="1" si="6"/>
        <v>5.6911469296111614E-2</v>
      </c>
      <c r="FG7" s="3">
        <f t="shared" ca="1" si="6"/>
        <v>7.4038874069193933E-2</v>
      </c>
      <c r="FH7" s="3">
        <f t="shared" ca="1" si="6"/>
        <v>4.264566985278008E-2</v>
      </c>
      <c r="FI7" s="3">
        <f t="shared" ca="1" si="6"/>
        <v>5.5307967488310815E-2</v>
      </c>
      <c r="FJ7" s="3">
        <f t="shared" ca="1" si="6"/>
        <v>4.5647937225340385E-2</v>
      </c>
      <c r="FK7" s="3">
        <f t="shared" ca="1" si="6"/>
        <v>6.2129970995573561E-2</v>
      </c>
      <c r="FL7" s="3">
        <f t="shared" ca="1" si="6"/>
        <v>5.5100998635619243E-2</v>
      </c>
      <c r="FM7" s="3">
        <f t="shared" ca="1" si="6"/>
        <v>3.547564499118127E-2</v>
      </c>
      <c r="FN7" s="3">
        <f t="shared" ca="1" si="6"/>
        <v>5.0204605900570229E-2</v>
      </c>
      <c r="FO7" s="3">
        <f t="shared" ca="1" si="6"/>
        <v>3.6851583081094805E-2</v>
      </c>
      <c r="FP7" s="3">
        <f t="shared" ca="1" si="6"/>
        <v>5.820581962885072E-2</v>
      </c>
      <c r="FQ7" s="3">
        <f t="shared" ca="1" si="6"/>
        <v>3.5626581327174271E-2</v>
      </c>
      <c r="FR7" s="3">
        <f t="shared" ca="1" si="6"/>
        <v>5.281171808319178E-2</v>
      </c>
      <c r="FS7" s="3">
        <f t="shared" ca="1" si="6"/>
        <v>4.5135565242553306E-2</v>
      </c>
      <c r="FT7" s="3">
        <f t="shared" ca="1" si="6"/>
        <v>5.1701639133064463E-2</v>
      </c>
      <c r="FU7" s="3">
        <f t="shared" ca="1" si="6"/>
        <v>3.5098947310111081E-2</v>
      </c>
      <c r="FV7" s="3">
        <f t="shared" ca="1" si="6"/>
        <v>4.0413445986400079E-2</v>
      </c>
      <c r="FW7" s="3">
        <f t="shared" ca="1" si="6"/>
        <v>2.4786848727834803E-2</v>
      </c>
      <c r="FX7" s="3">
        <f t="shared" ca="1" si="6"/>
        <v>4.3204557357954997E-2</v>
      </c>
      <c r="FY7" s="3">
        <f t="shared" ca="1" si="6"/>
        <v>1.8769705842298093E-2</v>
      </c>
      <c r="FZ7" s="3">
        <f t="shared" ca="1" si="6"/>
        <v>5.1275280887683024E-2</v>
      </c>
      <c r="GA7" s="3">
        <f t="shared" ca="1" si="6"/>
        <v>4.9508819741693071E-2</v>
      </c>
      <c r="GB7" s="3">
        <f t="shared" ca="1" si="6"/>
        <v>3.7843318112629594E-2</v>
      </c>
      <c r="GC7" s="3">
        <f t="shared" ca="1" si="6"/>
        <v>3.3984000244871686E-2</v>
      </c>
      <c r="GD7" s="3">
        <f t="shared" ca="1" si="6"/>
        <v>-3.6229055827179321E-3</v>
      </c>
      <c r="GE7" s="3">
        <f t="shared" ca="1" si="6"/>
        <v>-1.6443538896453707E-2</v>
      </c>
      <c r="GF7" s="3">
        <f t="shared" ca="1" si="6"/>
        <v>1.7716398514829156E-2</v>
      </c>
      <c r="GG7" s="3">
        <f t="shared" ca="1" si="6"/>
        <v>8.7969563304342857E-3</v>
      </c>
      <c r="GH7" s="3">
        <f t="shared" ca="1" si="6"/>
        <v>-2.2107664342948044E-3</v>
      </c>
      <c r="GI7" s="3">
        <f t="shared" ca="1" si="6"/>
        <v>5.9358607034808997E-3</v>
      </c>
      <c r="GJ7" s="3">
        <f t="shared" ca="1" si="6"/>
        <v>3.9545249678989029E-2</v>
      </c>
      <c r="GK7" s="3">
        <f t="shared" ca="1" si="6"/>
        <v>-8.4509916136176061E-3</v>
      </c>
      <c r="GL7" s="3">
        <f t="shared" ca="1" si="6"/>
        <v>6.8097463873419157E-3</v>
      </c>
      <c r="GM7" s="3">
        <f t="shared" ca="1" si="6"/>
        <v>5.9251138825982055E-4</v>
      </c>
      <c r="GN7" s="3">
        <f t="shared" ca="1" si="6"/>
        <v>3.288260762077895E-2</v>
      </c>
      <c r="GO7" s="3">
        <f t="shared" ref="GO7:HB7" ca="1" si="7">GN7+$B3*($B2-GN7)+GO$6</f>
        <v>7.389775550396166E-2</v>
      </c>
      <c r="GP7" s="3">
        <f t="shared" ca="1" si="7"/>
        <v>7.13726437514592E-2</v>
      </c>
      <c r="GQ7" s="3">
        <f t="shared" ca="1" si="7"/>
        <v>8.0649864352421816E-2</v>
      </c>
      <c r="GR7" s="3">
        <f t="shared" ca="1" si="7"/>
        <v>8.0879669590285433E-2</v>
      </c>
      <c r="GS7" s="3">
        <f t="shared" ca="1" si="7"/>
        <v>8.4857564739843322E-2</v>
      </c>
      <c r="GT7" s="3">
        <f t="shared" ca="1" si="7"/>
        <v>7.8193001420342245E-2</v>
      </c>
      <c r="GU7" s="3">
        <f t="shared" ca="1" si="7"/>
        <v>8.2654145623804742E-2</v>
      </c>
      <c r="GV7" s="3">
        <f t="shared" ca="1" si="7"/>
        <v>6.733100964544346E-2</v>
      </c>
      <c r="GW7" s="3">
        <f t="shared" ca="1" si="7"/>
        <v>6.5540785598148327E-2</v>
      </c>
      <c r="GX7" s="3">
        <f t="shared" ca="1" si="7"/>
        <v>7.7335263428810155E-2</v>
      </c>
      <c r="GY7" s="3">
        <f t="shared" ca="1" si="7"/>
        <v>7.2103794792608658E-2</v>
      </c>
      <c r="GZ7" s="3">
        <f t="shared" ca="1" si="7"/>
        <v>6.453803436747596E-2</v>
      </c>
      <c r="HA7" s="3">
        <f t="shared" ca="1" si="7"/>
        <v>7.8240855968209233E-2</v>
      </c>
      <c r="HB7" s="3">
        <f t="shared" ca="1" si="7"/>
        <v>7.576478788052228E-2</v>
      </c>
    </row>
    <row r="31" spans="1:1" x14ac:dyDescent="0.2">
      <c r="A31" s="2" t="s">
        <v>27</v>
      </c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I133"/>
  <sheetViews>
    <sheetView workbookViewId="0">
      <selection activeCell="A2" sqref="A2"/>
    </sheetView>
  </sheetViews>
  <sheetFormatPr defaultRowHeight="15" x14ac:dyDescent="0.25"/>
  <cols>
    <col min="1" max="1" width="31" style="15" customWidth="1"/>
    <col min="2" max="2" width="13.28515625" style="15" customWidth="1"/>
    <col min="3" max="3" width="9.140625" style="15"/>
    <col min="4" max="4" width="25.42578125" style="15" customWidth="1"/>
    <col min="5" max="5" width="13" style="15" customWidth="1"/>
    <col min="6" max="6" width="9.140625" style="15"/>
    <col min="7" max="7" width="7.85546875" style="15" customWidth="1"/>
    <col min="8" max="8" width="7.140625" style="15" bestFit="1" customWidth="1"/>
    <col min="9" max="9" width="5" style="15" bestFit="1" customWidth="1"/>
    <col min="10" max="16384" width="9.140625" style="15"/>
  </cols>
  <sheetData>
    <row r="1" spans="1:6" ht="18.75" x14ac:dyDescent="0.3">
      <c r="A1" s="30" t="s">
        <v>22</v>
      </c>
      <c r="B1" s="29"/>
      <c r="C1" s="29"/>
      <c r="D1" s="29"/>
      <c r="E1" s="29"/>
      <c r="F1" s="29"/>
    </row>
    <row r="2" spans="1:6" x14ac:dyDescent="0.25">
      <c r="B2" s="28" t="s">
        <v>21</v>
      </c>
    </row>
    <row r="3" spans="1:6" ht="15.75" x14ac:dyDescent="0.3">
      <c r="A3" s="31" t="s">
        <v>20</v>
      </c>
      <c r="B3" s="33">
        <v>1.4999999999999999E-2</v>
      </c>
    </row>
    <row r="4" spans="1:6" x14ac:dyDescent="0.25">
      <c r="A4" s="31" t="s">
        <v>8</v>
      </c>
      <c r="B4" s="34">
        <f>1/12</f>
        <v>8.3333333333333329E-2</v>
      </c>
    </row>
    <row r="5" spans="1:6" x14ac:dyDescent="0.25">
      <c r="A5" s="32" t="s">
        <v>19</v>
      </c>
      <c r="B5" s="35">
        <v>0.5</v>
      </c>
    </row>
    <row r="6" spans="1:6" x14ac:dyDescent="0.25">
      <c r="A6" s="32" t="s">
        <v>14</v>
      </c>
      <c r="B6" s="36">
        <v>0.04</v>
      </c>
    </row>
    <row r="7" spans="1:6" x14ac:dyDescent="0.25">
      <c r="A7" s="31" t="s">
        <v>18</v>
      </c>
      <c r="B7" s="36">
        <v>0.02</v>
      </c>
    </row>
    <row r="8" spans="1:6" x14ac:dyDescent="0.25">
      <c r="A8" s="22"/>
      <c r="B8" s="27"/>
    </row>
    <row r="9" spans="1:6" x14ac:dyDescent="0.25">
      <c r="A9" s="31"/>
      <c r="B9" s="26" t="s">
        <v>17</v>
      </c>
    </row>
    <row r="10" spans="1:6" x14ac:dyDescent="0.25">
      <c r="A10" s="29" t="s">
        <v>16</v>
      </c>
      <c r="B10" s="20">
        <f>(1-EXP(-$B$5*$B$4))/$B$5</f>
        <v>8.1621085781723668E-2</v>
      </c>
    </row>
    <row r="11" spans="1:6" ht="24.75" customHeight="1" x14ac:dyDescent="0.25">
      <c r="A11" s="29"/>
      <c r="B11" s="15">
        <f>EXP(((B10-$B$4)*($B$5^2*$B$6-$B$7^2/2))/$B$5^2-($B$7^2*B10^2/(4*$B$5)))</f>
        <v>0.99993154983846733</v>
      </c>
    </row>
    <row r="12" spans="1:6" ht="17.25" x14ac:dyDescent="0.3">
      <c r="A12" s="29" t="s">
        <v>12</v>
      </c>
      <c r="B12" s="19">
        <f>($B$6-$B$7^2/(2*$B$5^2))</f>
        <v>3.9199999999999999E-2</v>
      </c>
    </row>
    <row r="13" spans="1:6" x14ac:dyDescent="0.25">
      <c r="A13" s="29" t="s">
        <v>11</v>
      </c>
      <c r="B13" s="18">
        <f>B11*EXP(-B10*B3)</f>
        <v>0.99870806647452193</v>
      </c>
    </row>
    <row r="14" spans="1:6" x14ac:dyDescent="0.25">
      <c r="A14" s="29" t="s">
        <v>10</v>
      </c>
      <c r="B14" s="17">
        <f>LN(1/B13)/$B$4</f>
        <v>1.5513225492932322E-2</v>
      </c>
    </row>
    <row r="15" spans="1:6" ht="15.75" x14ac:dyDescent="0.3">
      <c r="A15" s="29" t="s">
        <v>9</v>
      </c>
      <c r="B15" s="16">
        <f>$B$7*IF($B$4&gt;0,B10/$B$4,1)</f>
        <v>1.9589060587613682E-2</v>
      </c>
    </row>
    <row r="16" spans="1:6" ht="18" x14ac:dyDescent="0.35">
      <c r="A16" s="29" t="s">
        <v>15</v>
      </c>
      <c r="B16" s="25">
        <f>EXP(-B5*B4)*(B3+B6*(EXP(B5*B4)-1))</f>
        <v>1.6020263572271543E-2</v>
      </c>
    </row>
    <row r="26" spans="1:9" x14ac:dyDescent="0.25">
      <c r="G26" s="24" t="s">
        <v>8</v>
      </c>
      <c r="H26" s="24" t="s">
        <v>7</v>
      </c>
      <c r="I26" s="23" t="s">
        <v>14</v>
      </c>
    </row>
    <row r="27" spans="1:9" x14ac:dyDescent="0.25">
      <c r="A27" s="22" t="s">
        <v>13</v>
      </c>
      <c r="B27" s="15">
        <f>1/12</f>
        <v>8.3333333333333329E-2</v>
      </c>
      <c r="D27" s="22" t="s">
        <v>13</v>
      </c>
      <c r="E27" s="15">
        <v>5</v>
      </c>
      <c r="G27" s="15">
        <f>1/12</f>
        <v>8.3333333333333329E-2</v>
      </c>
      <c r="H27" s="21">
        <f>B32</f>
        <v>1.5513225492932322E-2</v>
      </c>
      <c r="I27" s="15">
        <f t="shared" ref="I27:I46" si="0">$B$6</f>
        <v>0.04</v>
      </c>
    </row>
    <row r="28" spans="1:9" x14ac:dyDescent="0.25">
      <c r="B28" s="20">
        <f>(1-EXP(-$B$5*B27))/$B$5</f>
        <v>8.1621085781723668E-2</v>
      </c>
      <c r="E28" s="20">
        <f>(1-EXP(-$B$5*E27))/$B$5</f>
        <v>1.8358300027522023</v>
      </c>
      <c r="G28" s="15">
        <v>0.25</v>
      </c>
      <c r="H28" s="21">
        <f>B40</f>
        <v>1.6495582669664419E-2</v>
      </c>
      <c r="I28" s="15">
        <f t="shared" si="0"/>
        <v>0.04</v>
      </c>
    </row>
    <row r="29" spans="1:9" x14ac:dyDescent="0.25">
      <c r="B29" s="15">
        <f>EXP(((B28-B27)*($B$5^2*$B$6-$B$7^2/2))/$B$5^2-($B$7^2*B28^2/(4*$B$5)))</f>
        <v>0.99993154983846733</v>
      </c>
      <c r="E29" s="15">
        <f>EXP(((E28-E27)*($B$5^2*$B$6-$B$7^2/2))/$B$5^2-($B$7^2*E28^2/(4*$B$5)))</f>
        <v>0.88275328906353157</v>
      </c>
      <c r="G29" s="15">
        <v>0.5</v>
      </c>
      <c r="H29" s="21">
        <f>B48</f>
        <v>1.7866202351023559E-2</v>
      </c>
      <c r="I29" s="15">
        <f t="shared" si="0"/>
        <v>0.04</v>
      </c>
    </row>
    <row r="30" spans="1:9" ht="17.25" x14ac:dyDescent="0.3">
      <c r="A30" s="15" t="s">
        <v>12</v>
      </c>
      <c r="B30" s="19">
        <f>($B$6-$B$7^2/(2*$B$5^2))</f>
        <v>3.9199999999999999E-2</v>
      </c>
      <c r="D30" s="15" t="s">
        <v>12</v>
      </c>
      <c r="E30" s="19">
        <f>($B$6-$B$7^2/(2*$B$5^2))</f>
        <v>3.9199999999999999E-2</v>
      </c>
      <c r="G30" s="15">
        <v>0.75</v>
      </c>
      <c r="H30" s="21">
        <f>B56</f>
        <v>1.9124041986147155E-2</v>
      </c>
      <c r="I30" s="15">
        <f t="shared" si="0"/>
        <v>0.04</v>
      </c>
    </row>
    <row r="31" spans="1:9" x14ac:dyDescent="0.25">
      <c r="A31" s="15" t="s">
        <v>11</v>
      </c>
      <c r="B31" s="18">
        <f>B29*EXP(-B28*$B$3)</f>
        <v>0.99870806647452193</v>
      </c>
      <c r="D31" s="15" t="s">
        <v>11</v>
      </c>
      <c r="E31" s="18">
        <f>E29*EXP(-E28*$B$3)</f>
        <v>0.85877616406567681</v>
      </c>
      <c r="G31" s="15">
        <v>1</v>
      </c>
      <c r="H31" s="21">
        <f>B64</f>
        <v>2.02799384274885E-2</v>
      </c>
      <c r="I31" s="15">
        <f t="shared" si="0"/>
        <v>0.04</v>
      </c>
    </row>
    <row r="32" spans="1:9" x14ac:dyDescent="0.25">
      <c r="A32" s="15" t="s">
        <v>10</v>
      </c>
      <c r="B32" s="17">
        <f>LN(1/B31)/B27</f>
        <v>1.5513225492932322E-2</v>
      </c>
      <c r="D32" s="15" t="s">
        <v>10</v>
      </c>
      <c r="E32" s="17">
        <f>LN(1/E31)/E27</f>
        <v>3.0449393658639558E-2</v>
      </c>
      <c r="G32" s="15">
        <v>2</v>
      </c>
      <c r="H32" s="21">
        <f>B72</f>
        <v>2.4062513036706375E-2</v>
      </c>
      <c r="I32" s="15">
        <f t="shared" si="0"/>
        <v>0.04</v>
      </c>
    </row>
    <row r="33" spans="1:9" ht="15.75" x14ac:dyDescent="0.3">
      <c r="A33" s="15" t="s">
        <v>9</v>
      </c>
      <c r="B33" s="16">
        <f>$B$7*IF(B27&gt;0,B28/B27,1)</f>
        <v>1.9589060587613682E-2</v>
      </c>
      <c r="D33" s="15" t="s">
        <v>9</v>
      </c>
      <c r="E33" s="16">
        <f>$B$7*IF(E27&gt;0,E28/E27,1)</f>
        <v>7.3433200110088097E-3</v>
      </c>
      <c r="G33" s="15">
        <v>3</v>
      </c>
      <c r="H33" s="21">
        <f>B80</f>
        <v>2.6827440383213604E-2</v>
      </c>
      <c r="I33" s="15">
        <f t="shared" si="0"/>
        <v>0.04</v>
      </c>
    </row>
    <row r="34" spans="1:9" x14ac:dyDescent="0.25">
      <c r="G34" s="15">
        <v>4</v>
      </c>
      <c r="H34" s="21">
        <f>B88</f>
        <v>2.8887085941646115E-2</v>
      </c>
      <c r="I34" s="15">
        <f t="shared" si="0"/>
        <v>0.04</v>
      </c>
    </row>
    <row r="35" spans="1:9" x14ac:dyDescent="0.25">
      <c r="A35" s="22" t="s">
        <v>13</v>
      </c>
      <c r="B35" s="15">
        <v>0.25</v>
      </c>
      <c r="D35" s="22" t="s">
        <v>13</v>
      </c>
      <c r="E35" s="15">
        <v>6</v>
      </c>
      <c r="G35" s="15">
        <v>5</v>
      </c>
      <c r="H35" s="21">
        <f>E32</f>
        <v>3.0449393658639558E-2</v>
      </c>
      <c r="I35" s="15">
        <f t="shared" si="0"/>
        <v>0.04</v>
      </c>
    </row>
    <row r="36" spans="1:9" x14ac:dyDescent="0.25">
      <c r="B36" s="20">
        <f>(1-EXP(-$B$5*B35))/$B$5</f>
        <v>0.23500619483080909</v>
      </c>
      <c r="E36" s="20">
        <f>(1-EXP(-$B$5*E35))/$B$5</f>
        <v>1.9004258632642721</v>
      </c>
      <c r="G36" s="15">
        <v>6</v>
      </c>
      <c r="H36" s="21">
        <f>E40</f>
        <v>3.1655336300226232E-2</v>
      </c>
      <c r="I36" s="15">
        <f t="shared" si="0"/>
        <v>0.04</v>
      </c>
    </row>
    <row r="37" spans="1:9" x14ac:dyDescent="0.25">
      <c r="B37" s="15">
        <f>EXP(((B36-B35)*($B$5^2*$B$6-$B$7^2/2))/$B$5^2-($B$7^2*B36^2/(4*$B$5)))</f>
        <v>0.99940137650163008</v>
      </c>
      <c r="E37" s="15">
        <f>EXP(((E36-E35)*($B$5^2*$B$6-$B$7^2/2))/$B$5^2-($B$7^2*E36^2/(4*$B$5)))</f>
        <v>0.85092981288800729</v>
      </c>
      <c r="G37" s="15">
        <v>7</v>
      </c>
      <c r="H37" s="21">
        <f>E48</f>
        <v>3.2601995292819562E-2</v>
      </c>
      <c r="I37" s="15">
        <f t="shared" si="0"/>
        <v>0.04</v>
      </c>
    </row>
    <row r="38" spans="1:9" ht="17.25" x14ac:dyDescent="0.3">
      <c r="A38" s="15" t="s">
        <v>12</v>
      </c>
      <c r="B38" s="19">
        <f>($B$6-$B$7^2/(2*$B$5^2))</f>
        <v>3.9199999999999999E-2</v>
      </c>
      <c r="D38" s="15" t="s">
        <v>12</v>
      </c>
      <c r="E38" s="19">
        <f>($B$6-$B$7^2/(2*$B$5^2))</f>
        <v>3.9199999999999999E-2</v>
      </c>
      <c r="G38" s="15">
        <v>8</v>
      </c>
      <c r="H38" s="21">
        <f>E56</f>
        <v>3.3357180033761862E-2</v>
      </c>
      <c r="I38" s="15">
        <f t="shared" si="0"/>
        <v>0.04</v>
      </c>
    </row>
    <row r="39" spans="1:9" x14ac:dyDescent="0.25">
      <c r="A39" s="15" t="s">
        <v>11</v>
      </c>
      <c r="B39" s="18">
        <f>B37*EXP(-B36*$B$3)</f>
        <v>0.99588459591351342</v>
      </c>
      <c r="D39" s="15" t="s">
        <v>11</v>
      </c>
      <c r="E39" s="18">
        <f>E37*EXP(-E36*$B$3)</f>
        <v>0.82701535435444729</v>
      </c>
      <c r="G39" s="15">
        <v>9</v>
      </c>
      <c r="H39" s="21">
        <f>E64</f>
        <v>3.3968888862870326E-2</v>
      </c>
      <c r="I39" s="15">
        <f t="shared" si="0"/>
        <v>0.04</v>
      </c>
    </row>
    <row r="40" spans="1:9" x14ac:dyDescent="0.25">
      <c r="A40" s="15" t="s">
        <v>10</v>
      </c>
      <c r="B40" s="17">
        <f>LN(1/B39)/B35</f>
        <v>1.6495582669664419E-2</v>
      </c>
      <c r="D40" s="15" t="s">
        <v>10</v>
      </c>
      <c r="E40" s="17">
        <f>LN(1/E39)/E35</f>
        <v>3.1655336300226232E-2</v>
      </c>
      <c r="G40" s="15">
        <v>10</v>
      </c>
      <c r="H40" s="21">
        <f>E72</f>
        <v>3.4471537223950105E-2</v>
      </c>
      <c r="I40" s="15">
        <f t="shared" si="0"/>
        <v>0.04</v>
      </c>
    </row>
    <row r="41" spans="1:9" ht="15.75" x14ac:dyDescent="0.3">
      <c r="A41" s="15" t="s">
        <v>9</v>
      </c>
      <c r="B41" s="16">
        <f>$B$7*IF(B35&gt;0,B36/B35,1)</f>
        <v>1.8800495586464728E-2</v>
      </c>
      <c r="D41" s="15" t="s">
        <v>9</v>
      </c>
      <c r="E41" s="16">
        <f>$B$7*IF(E35&gt;0,E36/E35,1)</f>
        <v>6.3347528775475736E-3</v>
      </c>
      <c r="G41" s="15">
        <v>11</v>
      </c>
      <c r="H41" s="21">
        <f>E80</f>
        <v>3.4890115842243705E-2</v>
      </c>
      <c r="I41" s="15">
        <f t="shared" si="0"/>
        <v>0.04</v>
      </c>
    </row>
    <row r="42" spans="1:9" x14ac:dyDescent="0.25">
      <c r="G42" s="15">
        <v>12</v>
      </c>
      <c r="H42" s="21">
        <f>E88</f>
        <v>3.5243000876436489E-2</v>
      </c>
      <c r="I42" s="15">
        <f t="shared" si="0"/>
        <v>0.04</v>
      </c>
    </row>
    <row r="43" spans="1:9" x14ac:dyDescent="0.25">
      <c r="A43" s="15" t="s">
        <v>13</v>
      </c>
      <c r="B43" s="15">
        <v>0.5</v>
      </c>
      <c r="D43" s="15" t="s">
        <v>13</v>
      </c>
      <c r="E43" s="15">
        <v>7</v>
      </c>
      <c r="G43" s="15">
        <v>14</v>
      </c>
      <c r="H43" s="21">
        <f>E96</f>
        <v>3.5803048338657932E-2</v>
      </c>
      <c r="I43" s="15">
        <f t="shared" si="0"/>
        <v>0.04</v>
      </c>
    </row>
    <row r="44" spans="1:9" x14ac:dyDescent="0.25">
      <c r="B44" s="20">
        <f>(1-EXP(-$B$5*B43))/$B$5</f>
        <v>0.44239843385719024</v>
      </c>
      <c r="E44" s="20">
        <f>(1-EXP(-$B$5*E43))/$B$5</f>
        <v>1.939605233155363</v>
      </c>
      <c r="G44" s="15">
        <v>16</v>
      </c>
      <c r="H44" s="21">
        <f>E104</f>
        <v>3.6225981233813383E-2</v>
      </c>
      <c r="I44" s="15">
        <f t="shared" si="0"/>
        <v>0.04</v>
      </c>
    </row>
    <row r="45" spans="1:9" x14ac:dyDescent="0.25">
      <c r="B45" s="15">
        <f>EXP(((B44-B43)*($B$5^2*$B$6-$B$7^2/2))/$B$5^2-($B$7^2*B44^2/(4*$B$5)))</f>
        <v>0.99770551170413746</v>
      </c>
      <c r="E45" s="15">
        <f>EXP(((E44-E43)*($B$5^2*$B$6-$B$7^2/2))/$B$5^2-($B$7^2*E44^2/(4*$B$5)))</f>
        <v>0.81945164457215758</v>
      </c>
      <c r="G45" s="15">
        <v>20</v>
      </c>
      <c r="H45" s="21">
        <f>E112</f>
        <v>3.6820106235918082E-2</v>
      </c>
      <c r="I45" s="15">
        <f t="shared" si="0"/>
        <v>0.04</v>
      </c>
    </row>
    <row r="46" spans="1:9" ht="17.25" x14ac:dyDescent="0.3">
      <c r="A46" s="15" t="s">
        <v>12</v>
      </c>
      <c r="B46" s="19">
        <f>($B$6-$B$7^2/(2*$B$5^2))</f>
        <v>3.9199999999999999E-2</v>
      </c>
      <c r="D46" s="15" t="s">
        <v>12</v>
      </c>
      <c r="E46" s="19">
        <f>($B$6-$B$7^2/(2*$B$5^2))</f>
        <v>3.9199999999999999E-2</v>
      </c>
      <c r="G46" s="15">
        <v>25</v>
      </c>
      <c r="H46" s="21">
        <f>E120</f>
        <v>3.7296006976295183E-2</v>
      </c>
      <c r="I46" s="15">
        <f t="shared" si="0"/>
        <v>0.04</v>
      </c>
    </row>
    <row r="47" spans="1:9" x14ac:dyDescent="0.25">
      <c r="A47" s="15" t="s">
        <v>11</v>
      </c>
      <c r="B47" s="18">
        <f>B45*EXP(-B44*$B$3)</f>
        <v>0.99110668042697048</v>
      </c>
      <c r="D47" s="15" t="s">
        <v>11</v>
      </c>
      <c r="E47" s="18">
        <f>E45*EXP(-E44*$B$3)</f>
        <v>0.79595393369909295</v>
      </c>
    </row>
    <row r="48" spans="1:9" x14ac:dyDescent="0.25">
      <c r="A48" s="15" t="s">
        <v>10</v>
      </c>
      <c r="B48" s="17">
        <f>LN(1/B47)/B43</f>
        <v>1.7866202351023559E-2</v>
      </c>
      <c r="D48" s="15" t="s">
        <v>10</v>
      </c>
      <c r="E48" s="17">
        <f>LN(1/E47)/E43</f>
        <v>3.2601995292819562E-2</v>
      </c>
    </row>
    <row r="49" spans="1:5" ht="15.75" x14ac:dyDescent="0.3">
      <c r="A49" s="15" t="s">
        <v>9</v>
      </c>
      <c r="B49" s="16">
        <f>$B$7*IF(B43&gt;0,B44/B43,1)</f>
        <v>1.7695937354287612E-2</v>
      </c>
      <c r="D49" s="15" t="s">
        <v>9</v>
      </c>
      <c r="E49" s="16">
        <f>$B$7*IF(E43&gt;0,E44/E43,1)</f>
        <v>5.5417292375867511E-3</v>
      </c>
    </row>
    <row r="51" spans="1:5" x14ac:dyDescent="0.25">
      <c r="A51" s="15" t="s">
        <v>13</v>
      </c>
      <c r="B51" s="15">
        <v>0.75</v>
      </c>
      <c r="D51" s="15" t="s">
        <v>13</v>
      </c>
      <c r="E51" s="15">
        <v>8</v>
      </c>
    </row>
    <row r="52" spans="1:5" x14ac:dyDescent="0.25">
      <c r="B52" s="20">
        <f>(1-EXP(-$B$5*B51))/$B$5</f>
        <v>0.62542144241805553</v>
      </c>
      <c r="E52" s="20">
        <f>(1-EXP(-$B$5*E51))/$B$5</f>
        <v>1.9633687222225316</v>
      </c>
    </row>
    <row r="53" spans="1:5" x14ac:dyDescent="0.25">
      <c r="B53" s="15">
        <f>EXP(((B52-B51)*($B$5^2*$B$6-$B$7^2/2))/$B$5^2-($B$7^2*B52^2/(4*$B$5)))</f>
        <v>0.99505057909586048</v>
      </c>
      <c r="E53" s="15">
        <f>EXP(((E52-E51)*($B$5^2*$B$6-$B$7^2/2))/$B$5^2-($B$7^2*E52^2/(4*$B$5)))</f>
        <v>0.7886703053268681</v>
      </c>
    </row>
    <row r="54" spans="1:5" ht="17.25" x14ac:dyDescent="0.3">
      <c r="A54" s="15" t="s">
        <v>12</v>
      </c>
      <c r="B54" s="19">
        <f>($B$6-$B$7^2/(2*$B$5^2))</f>
        <v>3.9199999999999999E-2</v>
      </c>
      <c r="D54" s="15" t="s">
        <v>12</v>
      </c>
      <c r="E54" s="19">
        <f>($B$6-$B$7^2/(2*$B$5^2))</f>
        <v>3.9199999999999999E-2</v>
      </c>
    </row>
    <row r="55" spans="1:5" x14ac:dyDescent="0.25">
      <c r="A55" s="15" t="s">
        <v>11</v>
      </c>
      <c r="B55" s="18">
        <f>B53*EXP(-B52*$B$3)</f>
        <v>0.98575933976406527</v>
      </c>
      <c r="D55" s="15" t="s">
        <v>11</v>
      </c>
      <c r="E55" s="18">
        <f>E53*EXP(-E52*$B$3)</f>
        <v>0.76578223339250018</v>
      </c>
    </row>
    <row r="56" spans="1:5" x14ac:dyDescent="0.25">
      <c r="A56" s="15" t="s">
        <v>10</v>
      </c>
      <c r="B56" s="17">
        <f>LN(1/B55)/B51</f>
        <v>1.9124041986147155E-2</v>
      </c>
      <c r="D56" s="15" t="s">
        <v>10</v>
      </c>
      <c r="E56" s="17">
        <f>LN(1/E55)/E51</f>
        <v>3.3357180033761862E-2</v>
      </c>
    </row>
    <row r="57" spans="1:5" ht="15.75" x14ac:dyDescent="0.3">
      <c r="A57" s="15" t="s">
        <v>9</v>
      </c>
      <c r="B57" s="16">
        <f>$B$7*IF(B51&gt;0,B52/B51,1)</f>
        <v>1.6677905131148148E-2</v>
      </c>
      <c r="D57" s="15" t="s">
        <v>9</v>
      </c>
      <c r="E57" s="16">
        <f>$B$7*IF(E51&gt;0,E52/E51,1)</f>
        <v>4.9084218055563287E-3</v>
      </c>
    </row>
    <row r="59" spans="1:5" x14ac:dyDescent="0.25">
      <c r="A59" s="15" t="s">
        <v>13</v>
      </c>
      <c r="B59" s="15">
        <v>1</v>
      </c>
      <c r="D59" s="15" t="s">
        <v>13</v>
      </c>
      <c r="E59" s="15">
        <v>9</v>
      </c>
    </row>
    <row r="60" spans="1:5" x14ac:dyDescent="0.25">
      <c r="B60" s="20">
        <f>(1-EXP(-$B$5*B59))/$B$5</f>
        <v>0.78693868057473315</v>
      </c>
      <c r="E60" s="20">
        <f>(1-EXP(-$B$5*E59))/$B$5</f>
        <v>1.9777820069235155</v>
      </c>
    </row>
    <row r="61" spans="1:5" x14ac:dyDescent="0.25">
      <c r="B61" s="15">
        <f>EXP(((B60-B59)*($B$5^2*$B$6-$B$7^2/2))/$B$5^2-($B$7^2*B60^2/(4*$B$5)))</f>
        <v>0.99155996059756435</v>
      </c>
      <c r="E61" s="15">
        <f>EXP(((E60-E59)*($B$5^2*$B$6-$B$7^2/2))/$B$5^2-($B$7^2*E60^2/(4*$B$5)))</f>
        <v>0.75877251012951974</v>
      </c>
    </row>
    <row r="62" spans="1:5" ht="17.25" x14ac:dyDescent="0.3">
      <c r="A62" s="15" t="s">
        <v>12</v>
      </c>
      <c r="B62" s="19">
        <f>($B$6-$B$7^2/(2*$B$5^2))</f>
        <v>3.9199999999999999E-2</v>
      </c>
      <c r="D62" s="15" t="s">
        <v>12</v>
      </c>
      <c r="E62" s="19">
        <f>($B$6-$B$7^2/(2*$B$5^2))</f>
        <v>3.9199999999999999E-2</v>
      </c>
    </row>
    <row r="63" spans="1:5" x14ac:dyDescent="0.25">
      <c r="A63" s="15" t="s">
        <v>11</v>
      </c>
      <c r="B63" s="18">
        <f>B61*EXP(-B60*$B$3)</f>
        <v>0.97992431643483091</v>
      </c>
      <c r="D63" s="15" t="s">
        <v>11</v>
      </c>
      <c r="E63" s="18">
        <f>E61*EXP(-E60*$B$3)</f>
        <v>0.73659283675108345</v>
      </c>
    </row>
    <row r="64" spans="1:5" x14ac:dyDescent="0.25">
      <c r="A64" s="15" t="s">
        <v>10</v>
      </c>
      <c r="B64" s="17">
        <f>LN(1/B63)/B59</f>
        <v>2.02799384274885E-2</v>
      </c>
      <c r="D64" s="15" t="s">
        <v>10</v>
      </c>
      <c r="E64" s="17">
        <f>LN(1/E63)/E59</f>
        <v>3.3968888862870326E-2</v>
      </c>
    </row>
    <row r="65" spans="1:5" ht="15.75" x14ac:dyDescent="0.3">
      <c r="A65" s="15" t="s">
        <v>9</v>
      </c>
      <c r="B65" s="16">
        <f>$B$7*IF(B59&gt;0,B60/B59,1)</f>
        <v>1.5738773611494665E-2</v>
      </c>
      <c r="D65" s="15" t="s">
        <v>9</v>
      </c>
      <c r="E65" s="16">
        <f>$B$7*IF(E59&gt;0,E60/E59,1)</f>
        <v>4.3950711264967015E-3</v>
      </c>
    </row>
    <row r="67" spans="1:5" x14ac:dyDescent="0.25">
      <c r="A67" s="15" t="s">
        <v>13</v>
      </c>
      <c r="B67" s="15">
        <v>2</v>
      </c>
      <c r="D67" s="15" t="s">
        <v>13</v>
      </c>
      <c r="E67" s="15">
        <v>10</v>
      </c>
    </row>
    <row r="68" spans="1:5" x14ac:dyDescent="0.25">
      <c r="B68" s="20">
        <f>(1-EXP(-$B$5*B67))/$B$5</f>
        <v>1.2642411176571153</v>
      </c>
      <c r="E68" s="20">
        <f>(1-EXP(-$B$5*E67))/$B$5</f>
        <v>1.986524106001829</v>
      </c>
    </row>
    <row r="69" spans="1:5" x14ac:dyDescent="0.25">
      <c r="B69" s="15">
        <f>EXP(((B68-B67)*($B$5^2*$B$6-$B$7^2/2))/$B$5^2-($B$7^2*B68^2/(4*$B$5)))</f>
        <v>0.97125968146021402</v>
      </c>
      <c r="E69" s="15">
        <f>EXP(((E68-E67)*($B$5^2*$B$6-$B$7^2/2))/$B$5^2-($B$7^2*E68^2/(4*$B$5)))</f>
        <v>0.72984907656230658</v>
      </c>
    </row>
    <row r="70" spans="1:5" ht="17.25" x14ac:dyDescent="0.3">
      <c r="A70" s="15" t="s">
        <v>12</v>
      </c>
      <c r="B70" s="19">
        <f>($B$6-$B$7^2/(2*$B$5^2))</f>
        <v>3.9199999999999999E-2</v>
      </c>
      <c r="D70" s="15" t="s">
        <v>12</v>
      </c>
      <c r="E70" s="19">
        <f>($B$6-$B$7^2/(2*$B$5^2))</f>
        <v>3.9199999999999999E-2</v>
      </c>
    </row>
    <row r="71" spans="1:5" x14ac:dyDescent="0.25">
      <c r="A71" s="15" t="s">
        <v>11</v>
      </c>
      <c r="B71" s="18">
        <f>B69*EXP(-B68*$B$3)</f>
        <v>0.95301462795182335</v>
      </c>
      <c r="D71" s="15" t="s">
        <v>11</v>
      </c>
      <c r="E71" s="18">
        <f>E69*EXP(-E68*$B$3)</f>
        <v>0.70842196133118351</v>
      </c>
    </row>
    <row r="72" spans="1:5" x14ac:dyDescent="0.25">
      <c r="A72" s="15" t="s">
        <v>10</v>
      </c>
      <c r="B72" s="17">
        <f>LN(1/B71)/B67</f>
        <v>2.4062513036706375E-2</v>
      </c>
      <c r="D72" s="15" t="s">
        <v>10</v>
      </c>
      <c r="E72" s="17">
        <f>LN(1/E71)/E67</f>
        <v>3.4471537223950105E-2</v>
      </c>
    </row>
    <row r="73" spans="1:5" ht="15.75" x14ac:dyDescent="0.3">
      <c r="A73" s="15" t="s">
        <v>9</v>
      </c>
      <c r="B73" s="16">
        <f>$B$7*IF(B67&gt;0,B68/B67,1)</f>
        <v>1.2642411176571153E-2</v>
      </c>
      <c r="D73" s="15" t="s">
        <v>9</v>
      </c>
      <c r="E73" s="16">
        <f>$B$7*IF(E67&gt;0,E68/E67,1)</f>
        <v>3.9730482120036584E-3</v>
      </c>
    </row>
    <row r="75" spans="1:5" x14ac:dyDescent="0.25">
      <c r="A75" s="15" t="s">
        <v>13</v>
      </c>
      <c r="B75" s="15">
        <v>3</v>
      </c>
      <c r="D75" s="15" t="s">
        <v>13</v>
      </c>
      <c r="E75" s="15">
        <v>11</v>
      </c>
    </row>
    <row r="76" spans="1:5" x14ac:dyDescent="0.25">
      <c r="B76" s="20">
        <f>(1-EXP(-$B$5*B75))/$B$5</f>
        <v>1.5537396797031404</v>
      </c>
      <c r="E76" s="20">
        <f>(1-EXP(-$B$5*E75))/$B$5</f>
        <v>1.9918264571230719</v>
      </c>
    </row>
    <row r="77" spans="1:5" x14ac:dyDescent="0.25">
      <c r="B77" s="15">
        <f>EXP(((B76-B75)*($B$5^2*$B$6-$B$7^2/2))/$B$5^2-($B$7^2*B76^2/(4*$B$5)))</f>
        <v>0.94442762204201802</v>
      </c>
      <c r="E77" s="15">
        <f>EXP(((E76-E75)*($B$5^2*$B$6-$B$7^2/2))/$B$5^2-($B$7^2*E76^2/(4*$B$5)))</f>
        <v>0.7019354172499721</v>
      </c>
    </row>
    <row r="78" spans="1:5" ht="17.25" x14ac:dyDescent="0.3">
      <c r="A78" s="15" t="s">
        <v>12</v>
      </c>
      <c r="B78" s="19">
        <f>($B$6-$B$7^2/(2*$B$5^2))</f>
        <v>3.9199999999999999E-2</v>
      </c>
      <c r="D78" s="15" t="s">
        <v>12</v>
      </c>
      <c r="E78" s="19">
        <f>($B$6-$B$7^2/(2*$B$5^2))</f>
        <v>3.9199999999999999E-2</v>
      </c>
    </row>
    <row r="79" spans="1:5" x14ac:dyDescent="0.25">
      <c r="A79" s="15" t="s">
        <v>11</v>
      </c>
      <c r="B79" s="18">
        <f>B77*EXP(-B76*$B$3)</f>
        <v>0.92267121520591511</v>
      </c>
      <c r="D79" s="15" t="s">
        <v>11</v>
      </c>
      <c r="E79" s="18">
        <f>E77*EXP(-E76*$B$3)</f>
        <v>0.68127361167579981</v>
      </c>
    </row>
    <row r="80" spans="1:5" x14ac:dyDescent="0.25">
      <c r="A80" s="15" t="s">
        <v>10</v>
      </c>
      <c r="B80" s="17">
        <f>LN(1/B79)/B75</f>
        <v>2.6827440383213604E-2</v>
      </c>
      <c r="D80" s="15" t="s">
        <v>10</v>
      </c>
      <c r="E80" s="17">
        <f>LN(1/E79)/E75</f>
        <v>3.4890115842243705E-2</v>
      </c>
    </row>
    <row r="81" spans="1:5" ht="15.75" x14ac:dyDescent="0.3">
      <c r="A81" s="15" t="s">
        <v>9</v>
      </c>
      <c r="B81" s="16">
        <f>$B$7*IF(B75&gt;0,B76/B75,1)</f>
        <v>1.0358264531354269E-2</v>
      </c>
      <c r="D81" s="15" t="s">
        <v>9</v>
      </c>
      <c r="E81" s="16">
        <f>$B$7*IF(E75&gt;0,E76/E75,1)</f>
        <v>3.6215026493146762E-3</v>
      </c>
    </row>
    <row r="83" spans="1:5" x14ac:dyDescent="0.25">
      <c r="A83" s="15" t="s">
        <v>13</v>
      </c>
      <c r="B83" s="15">
        <v>4</v>
      </c>
      <c r="D83" s="15" t="s">
        <v>13</v>
      </c>
      <c r="E83" s="15">
        <v>12</v>
      </c>
    </row>
    <row r="84" spans="1:5" x14ac:dyDescent="0.25">
      <c r="B84" s="20">
        <f>(1-EXP(-$B$5*B83))/$B$5</f>
        <v>1.7293294335267746</v>
      </c>
      <c r="E84" s="20">
        <f>(1-EXP(-$B$5*E83))/$B$5</f>
        <v>1.9950424956466672</v>
      </c>
    </row>
    <row r="85" spans="1:5" x14ac:dyDescent="0.25">
      <c r="B85" s="15">
        <f>EXP(((B84-B83)*($B$5^2*$B$6-$B$7^2/2))/$B$5^2-($B$7^2*B84^2/(4*$B$5)))</f>
        <v>0.91428914873879741</v>
      </c>
      <c r="E85" s="15">
        <f>EXP(((E84-E83)*($B$5^2*$B$6-$B$7^2/2))/$B$5^2-($B$7^2*E84^2/(4*$B$5)))</f>
        <v>0.67503524606345089</v>
      </c>
    </row>
    <row r="86" spans="1:5" ht="17.25" x14ac:dyDescent="0.3">
      <c r="A86" s="15" t="s">
        <v>12</v>
      </c>
      <c r="B86" s="19">
        <f>($B$6-$B$7^2/(2*$B$5^2))</f>
        <v>3.9199999999999999E-2</v>
      </c>
      <c r="D86" s="15" t="s">
        <v>12</v>
      </c>
      <c r="E86" s="19">
        <f>($B$6-$B$7^2/(2*$B$5^2))</f>
        <v>3.9199999999999999E-2</v>
      </c>
    </row>
    <row r="87" spans="1:5" x14ac:dyDescent="0.25">
      <c r="A87" s="15" t="s">
        <v>11</v>
      </c>
      <c r="B87" s="18">
        <f>B85*EXP(-B84*$B$3)</f>
        <v>0.89087750282196587</v>
      </c>
      <c r="D87" s="15" t="s">
        <v>11</v>
      </c>
      <c r="E87" s="18">
        <f>E85*EXP(-E84*$B$3)</f>
        <v>0.65513365513797328</v>
      </c>
    </row>
    <row r="88" spans="1:5" x14ac:dyDescent="0.25">
      <c r="A88" s="15" t="s">
        <v>10</v>
      </c>
      <c r="B88" s="17">
        <f>LN(1/B87)/B83</f>
        <v>2.8887085941646115E-2</v>
      </c>
      <c r="D88" s="15" t="s">
        <v>10</v>
      </c>
      <c r="E88" s="17">
        <f>LN(1/E87)/E83</f>
        <v>3.5243000876436489E-2</v>
      </c>
    </row>
    <row r="89" spans="1:5" ht="15.75" x14ac:dyDescent="0.3">
      <c r="A89" s="15" t="s">
        <v>9</v>
      </c>
      <c r="B89" s="16">
        <f>$B$7*IF(B83&gt;0,B84/B83,1)</f>
        <v>8.6466471676338724E-3</v>
      </c>
      <c r="D89" s="15" t="s">
        <v>9</v>
      </c>
      <c r="E89" s="16">
        <f>$B$7*IF(E83&gt;0,E84/E83,1)</f>
        <v>3.3250708260777789E-3</v>
      </c>
    </row>
    <row r="91" spans="1:5" x14ac:dyDescent="0.25">
      <c r="D91" s="15" t="s">
        <v>13</v>
      </c>
      <c r="E91" s="15">
        <v>14</v>
      </c>
    </row>
    <row r="92" spans="1:5" x14ac:dyDescent="0.25">
      <c r="E92" s="20">
        <f>(1-EXP(-$B$5*E91))/$B$5</f>
        <v>1.9981762360688911</v>
      </c>
    </row>
    <row r="93" spans="1:5" x14ac:dyDescent="0.25">
      <c r="E93" s="15">
        <f>EXP(((E92-E91)*($B$5^2*$B$6-$B$7^2/2))/$B$5^2-($B$7^2*E92^2/(4*$B$5)))</f>
        <v>0.62420899849790479</v>
      </c>
    </row>
    <row r="94" spans="1:5" ht="17.25" x14ac:dyDescent="0.3">
      <c r="D94" s="15" t="s">
        <v>12</v>
      </c>
      <c r="E94" s="19">
        <f>($B$6-$B$7^2/(2*$B$5^2))</f>
        <v>3.9199999999999999E-2</v>
      </c>
    </row>
    <row r="95" spans="1:5" x14ac:dyDescent="0.25">
      <c r="D95" s="15" t="s">
        <v>11</v>
      </c>
      <c r="E95" s="18">
        <f>E93*EXP(-E92*$B$3)</f>
        <v>0.60577740629116472</v>
      </c>
    </row>
    <row r="96" spans="1:5" x14ac:dyDescent="0.25">
      <c r="D96" s="15" t="s">
        <v>10</v>
      </c>
      <c r="E96" s="17">
        <f>LN(1/E95)/E91</f>
        <v>3.5803048338657932E-2</v>
      </c>
    </row>
    <row r="97" spans="4:5" ht="15.75" x14ac:dyDescent="0.3">
      <c r="D97" s="15" t="s">
        <v>9</v>
      </c>
      <c r="E97" s="16">
        <f>$B$7*IF(E91&gt;0,E92/E91,1)</f>
        <v>2.8545374800984158E-3</v>
      </c>
    </row>
    <row r="99" spans="4:5" x14ac:dyDescent="0.25">
      <c r="D99" s="15" t="s">
        <v>13</v>
      </c>
      <c r="E99" s="15">
        <v>16</v>
      </c>
    </row>
    <row r="100" spans="4:5" x14ac:dyDescent="0.25">
      <c r="E100" s="20">
        <f>(1-EXP(-$B$5*E99))/$B$5</f>
        <v>1.999329074744195</v>
      </c>
    </row>
    <row r="101" spans="4:5" x14ac:dyDescent="0.25">
      <c r="E101" s="15">
        <f>EXP(((E100-E99)*($B$5^2*$B$6-$B$7^2/2))/$B$5^2-($B$7^2*E100^2/(4*$B$5)))</f>
        <v>0.57716576639582939</v>
      </c>
    </row>
    <row r="102" spans="4:5" ht="17.25" x14ac:dyDescent="0.3">
      <c r="D102" s="15" t="s">
        <v>12</v>
      </c>
      <c r="E102" s="19">
        <f>($B$6-$B$7^2/(2*$B$5^2))</f>
        <v>3.9199999999999999E-2</v>
      </c>
    </row>
    <row r="103" spans="4:5" x14ac:dyDescent="0.25">
      <c r="D103" s="15" t="s">
        <v>11</v>
      </c>
      <c r="E103" s="18">
        <f>E101*EXP(-E100*$B$3)</f>
        <v>0.56011357700274367</v>
      </c>
    </row>
    <row r="104" spans="4:5" x14ac:dyDescent="0.25">
      <c r="D104" s="15" t="s">
        <v>10</v>
      </c>
      <c r="E104" s="17">
        <f>LN(1/E103)/E99</f>
        <v>3.6225981233813383E-2</v>
      </c>
    </row>
    <row r="105" spans="4:5" ht="15.75" x14ac:dyDescent="0.3">
      <c r="D105" s="15" t="s">
        <v>9</v>
      </c>
      <c r="E105" s="16">
        <f>$B$7*IF(E99&gt;0,E100/E99,1)</f>
        <v>2.4991613434302436E-3</v>
      </c>
    </row>
    <row r="107" spans="4:5" x14ac:dyDescent="0.25">
      <c r="D107" s="15" t="s">
        <v>13</v>
      </c>
      <c r="E107" s="15">
        <v>20</v>
      </c>
    </row>
    <row r="108" spans="4:5" x14ac:dyDescent="0.25">
      <c r="E108" s="20">
        <f>(1-EXP(-$B$5*E107))/$B$5</f>
        <v>1.999909200140475</v>
      </c>
    </row>
    <row r="109" spans="4:5" x14ac:dyDescent="0.25">
      <c r="E109" s="15">
        <f>EXP(((E108-E107)*($B$5^2*$B$6-$B$7^2/2))/$B$5^2-($B$7^2*E108^2/(4*$B$5)))</f>
        <v>0.49341558584954986</v>
      </c>
    </row>
    <row r="110" spans="4:5" ht="17.25" x14ac:dyDescent="0.3">
      <c r="D110" s="15" t="s">
        <v>12</v>
      </c>
      <c r="E110" s="19">
        <f>($B$6-$B$7^2/(2*$B$5^2))</f>
        <v>3.9199999999999999E-2</v>
      </c>
    </row>
    <row r="111" spans="4:5" x14ac:dyDescent="0.25">
      <c r="D111" s="15" t="s">
        <v>11</v>
      </c>
      <c r="E111" s="18">
        <f>E109*EXP(-E108*$B$3)</f>
        <v>0.47883360364083127</v>
      </c>
    </row>
    <row r="112" spans="4:5" x14ac:dyDescent="0.25">
      <c r="D112" s="15" t="s">
        <v>10</v>
      </c>
      <c r="E112" s="17">
        <f>LN(1/E111)/E107</f>
        <v>3.6820106235918082E-2</v>
      </c>
    </row>
    <row r="113" spans="1:5" ht="15.75" x14ac:dyDescent="0.3">
      <c r="D113" s="15" t="s">
        <v>9</v>
      </c>
      <c r="E113" s="16">
        <f>$B$7*IF(E107&gt;0,E108/E107,1)</f>
        <v>1.9999092001404752E-3</v>
      </c>
    </row>
    <row r="115" spans="1:5" x14ac:dyDescent="0.25">
      <c r="D115" s="15" t="s">
        <v>13</v>
      </c>
      <c r="E115" s="15">
        <v>25</v>
      </c>
    </row>
    <row r="116" spans="1:5" x14ac:dyDescent="0.25">
      <c r="E116" s="20">
        <f>(1-EXP(-$B$5*E115))/$B$5</f>
        <v>1.9999925466936559</v>
      </c>
    </row>
    <row r="117" spans="1:5" x14ac:dyDescent="0.25">
      <c r="E117" s="15">
        <f>EXP(((E116-E115)*($B$5^2*$B$6-$B$7^2/2))/$B$5^2-($B$7^2*E116^2/(4*$B$5)))</f>
        <v>0.40559494645754779</v>
      </c>
    </row>
    <row r="118" spans="1:5" ht="17.25" x14ac:dyDescent="0.3">
      <c r="D118" s="15" t="s">
        <v>12</v>
      </c>
      <c r="E118" s="19">
        <f>($B$6-$B$7^2/(2*$B$5^2))</f>
        <v>3.9199999999999999E-2</v>
      </c>
    </row>
    <row r="119" spans="1:5" x14ac:dyDescent="0.25">
      <c r="D119" s="15" t="s">
        <v>11</v>
      </c>
      <c r="E119" s="18">
        <f>E117*EXP(-E116*$B$3)</f>
        <v>0.39360784822476919</v>
      </c>
    </row>
    <row r="120" spans="1:5" x14ac:dyDescent="0.25">
      <c r="D120" s="15" t="s">
        <v>10</v>
      </c>
      <c r="E120" s="17">
        <f>LN(1/E119)/E115</f>
        <v>3.7296006976295183E-2</v>
      </c>
    </row>
    <row r="121" spans="1:5" ht="15.75" x14ac:dyDescent="0.3">
      <c r="D121" s="15" t="s">
        <v>9</v>
      </c>
      <c r="E121" s="16">
        <f>$B$7*IF(E115&gt;0,E116/E115,1)</f>
        <v>1.5999940373549249E-3</v>
      </c>
    </row>
    <row r="123" spans="1:5" x14ac:dyDescent="0.25">
      <c r="A123" s="15" t="s">
        <v>8</v>
      </c>
      <c r="B123" s="15" t="s">
        <v>7</v>
      </c>
      <c r="D123" s="15" t="s">
        <v>8</v>
      </c>
      <c r="E123" s="15" t="s">
        <v>7</v>
      </c>
    </row>
    <row r="124" spans="1:5" x14ac:dyDescent="0.25">
      <c r="A124" s="15">
        <v>8.3333333333333329E-2</v>
      </c>
      <c r="B124" s="15">
        <v>1.5513225492932322E-2</v>
      </c>
      <c r="D124" s="15">
        <v>7</v>
      </c>
      <c r="E124" s="15">
        <v>3.2601995292819562E-2</v>
      </c>
    </row>
    <row r="125" spans="1:5" x14ac:dyDescent="0.25">
      <c r="A125" s="15">
        <v>0.25</v>
      </c>
      <c r="B125" s="15">
        <v>1.6495582669664419E-2</v>
      </c>
      <c r="D125" s="15">
        <v>8</v>
      </c>
      <c r="E125" s="15">
        <v>3.3357180033761862E-2</v>
      </c>
    </row>
    <row r="126" spans="1:5" x14ac:dyDescent="0.25">
      <c r="A126" s="15">
        <v>0.5</v>
      </c>
      <c r="B126" s="15">
        <v>1.7866202351023559E-2</v>
      </c>
      <c r="D126" s="15">
        <v>9</v>
      </c>
      <c r="E126" s="15">
        <v>3.3968888862870326E-2</v>
      </c>
    </row>
    <row r="127" spans="1:5" x14ac:dyDescent="0.25">
      <c r="A127" s="15">
        <v>0.75</v>
      </c>
      <c r="B127" s="15">
        <v>1.9124041986147155E-2</v>
      </c>
      <c r="D127" s="15">
        <v>10</v>
      </c>
      <c r="E127" s="15">
        <v>3.4471537223950105E-2</v>
      </c>
    </row>
    <row r="128" spans="1:5" x14ac:dyDescent="0.25">
      <c r="A128" s="15">
        <v>1</v>
      </c>
      <c r="B128" s="15">
        <v>2.02799384274885E-2</v>
      </c>
      <c r="D128" s="15">
        <v>11</v>
      </c>
      <c r="E128" s="15">
        <v>3.4890115842243705E-2</v>
      </c>
    </row>
    <row r="129" spans="1:5" x14ac:dyDescent="0.25">
      <c r="A129" s="15">
        <v>2</v>
      </c>
      <c r="B129" s="15">
        <v>2.4062513036706375E-2</v>
      </c>
      <c r="D129" s="15">
        <v>12</v>
      </c>
      <c r="E129" s="15">
        <v>3.5243000876436489E-2</v>
      </c>
    </row>
    <row r="130" spans="1:5" x14ac:dyDescent="0.25">
      <c r="A130" s="15">
        <v>3</v>
      </c>
      <c r="B130" s="15">
        <v>2.6827440383213604E-2</v>
      </c>
      <c r="D130" s="15">
        <v>14</v>
      </c>
      <c r="E130" s="15">
        <v>3.5803048338657932E-2</v>
      </c>
    </row>
    <row r="131" spans="1:5" x14ac:dyDescent="0.25">
      <c r="A131" s="15">
        <v>4</v>
      </c>
      <c r="B131" s="15">
        <v>2.8887085941646115E-2</v>
      </c>
      <c r="D131" s="15">
        <v>16</v>
      </c>
      <c r="E131" s="15">
        <v>3.6225981233813383E-2</v>
      </c>
    </row>
    <row r="132" spans="1:5" x14ac:dyDescent="0.25">
      <c r="A132" s="15">
        <v>5</v>
      </c>
      <c r="B132" s="15">
        <v>3.0449393658639558E-2</v>
      </c>
      <c r="D132" s="15">
        <v>20</v>
      </c>
      <c r="E132" s="15">
        <v>3.6820106235918082E-2</v>
      </c>
    </row>
    <row r="133" spans="1:5" x14ac:dyDescent="0.25">
      <c r="A133" s="15">
        <v>6</v>
      </c>
      <c r="B133" s="15">
        <v>3.1655336300226232E-2</v>
      </c>
      <c r="D133" s="15">
        <v>25</v>
      </c>
      <c r="E133" s="15">
        <v>3.7296006976295183E-2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HB31"/>
  <sheetViews>
    <sheetView workbookViewId="0">
      <selection activeCell="A2" sqref="A2"/>
    </sheetView>
  </sheetViews>
  <sheetFormatPr defaultRowHeight="12.75" x14ac:dyDescent="0.2"/>
  <cols>
    <col min="1" max="1" width="5.42578125" style="1" customWidth="1"/>
    <col min="2" max="2" width="5.7109375" style="1" customWidth="1"/>
    <col min="3" max="3" width="20.5703125" style="1" customWidth="1"/>
    <col min="4" max="4" width="6.28515625" style="1" customWidth="1"/>
    <col min="5" max="5" width="6.5703125" style="1" customWidth="1"/>
    <col min="6" max="6" width="5.85546875" style="1" customWidth="1"/>
    <col min="7" max="7" width="6.140625" style="1" customWidth="1"/>
    <col min="8" max="8" width="6.28515625" style="1" customWidth="1"/>
    <col min="9" max="9" width="6.7109375" style="1" customWidth="1"/>
    <col min="10" max="10" width="5.85546875" style="1" customWidth="1"/>
    <col min="11" max="11" width="7" style="1" customWidth="1"/>
    <col min="12" max="12" width="6.7109375" style="1" customWidth="1"/>
    <col min="13" max="13" width="6.28515625" style="1" customWidth="1"/>
    <col min="14" max="14" width="6.42578125" style="1" customWidth="1"/>
    <col min="15" max="15" width="6" style="1" customWidth="1"/>
    <col min="16" max="16" width="6.7109375" style="1" customWidth="1"/>
    <col min="17" max="17" width="6.42578125" style="1" customWidth="1"/>
    <col min="18" max="18" width="7.140625" style="1" customWidth="1"/>
    <col min="19" max="19" width="6.7109375" style="1" customWidth="1"/>
    <col min="20" max="20" width="6.85546875" style="1" customWidth="1"/>
    <col min="21" max="21" width="6.140625" style="1" customWidth="1"/>
    <col min="22" max="22" width="6.7109375" style="1" customWidth="1"/>
    <col min="23" max="23" width="6.28515625" style="1" customWidth="1"/>
    <col min="24" max="24" width="6.5703125" style="1" customWidth="1"/>
    <col min="25" max="25" width="6" style="1" customWidth="1"/>
    <col min="26" max="26" width="7" style="1" customWidth="1"/>
    <col min="27" max="27" width="6.85546875" style="1" customWidth="1"/>
    <col min="28" max="28" width="7" style="1" customWidth="1"/>
    <col min="29" max="30" width="6.7109375" style="1" customWidth="1"/>
    <col min="31" max="31" width="6.140625" style="1" customWidth="1"/>
    <col min="32" max="32" width="6.5703125" style="1" customWidth="1"/>
    <col min="33" max="33" width="6.28515625" style="1" customWidth="1"/>
    <col min="34" max="34" width="6" style="1" customWidth="1"/>
    <col min="35" max="35" width="7" style="1" customWidth="1"/>
    <col min="36" max="36" width="6" style="1" customWidth="1"/>
    <col min="37" max="37" width="6.28515625" style="1" customWidth="1"/>
    <col min="38" max="39" width="6.42578125" style="1" customWidth="1"/>
    <col min="40" max="41" width="6.28515625" style="1" customWidth="1"/>
    <col min="42" max="42" width="6.85546875" style="1" customWidth="1"/>
    <col min="43" max="43" width="6.140625" style="1" customWidth="1"/>
    <col min="44" max="45" width="6.7109375" style="1" customWidth="1"/>
    <col min="46" max="47" width="6.5703125" style="1" customWidth="1"/>
    <col min="48" max="48" width="7.42578125" style="1" customWidth="1"/>
    <col min="49" max="49" width="7" style="1" customWidth="1"/>
    <col min="50" max="50" width="6.140625" style="1" customWidth="1"/>
    <col min="51" max="51" width="6.7109375" style="1" customWidth="1"/>
    <col min="52" max="52" width="6.5703125" style="1" customWidth="1"/>
    <col min="53" max="53" width="6.42578125" style="1" customWidth="1"/>
    <col min="54" max="55" width="6.5703125" style="1" customWidth="1"/>
    <col min="56" max="56" width="6.28515625" style="1" customWidth="1"/>
    <col min="57" max="16384" width="9.140625" style="1"/>
  </cols>
  <sheetData>
    <row r="1" spans="1:210" ht="18" x14ac:dyDescent="0.25">
      <c r="A1" s="14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0" ht="15.75" x14ac:dyDescent="0.3">
      <c r="A2" s="12" t="s">
        <v>5</v>
      </c>
      <c r="B2" s="11">
        <v>0.05</v>
      </c>
      <c r="D2" s="9"/>
    </row>
    <row r="3" spans="1:210" ht="15" x14ac:dyDescent="0.25">
      <c r="A3" s="32" t="s">
        <v>23</v>
      </c>
      <c r="B3" s="11">
        <v>0.1</v>
      </c>
      <c r="D3" s="9"/>
    </row>
    <row r="4" spans="1:210" x14ac:dyDescent="0.2">
      <c r="A4" s="12" t="s">
        <v>3</v>
      </c>
      <c r="B4" s="11">
        <v>0.05</v>
      </c>
      <c r="D4" s="9"/>
    </row>
    <row r="5" spans="1:210" ht="25.5" x14ac:dyDescent="0.4">
      <c r="A5" s="10" t="s">
        <v>25</v>
      </c>
      <c r="B5" s="7"/>
      <c r="C5" s="7"/>
      <c r="D5" s="9"/>
      <c r="E5" s="2" t="s">
        <v>2</v>
      </c>
    </row>
    <row r="6" spans="1:210" x14ac:dyDescent="0.2">
      <c r="A6" s="6" t="s">
        <v>1</v>
      </c>
      <c r="B6" s="5"/>
      <c r="C6" s="5"/>
      <c r="D6" s="5"/>
      <c r="E6" s="3">
        <f t="shared" ref="E6:BP6" ca="1" si="0">$B4*NORMINV(RAND(),0,1)</f>
        <v>1.0076129171415059E-2</v>
      </c>
      <c r="F6" s="3">
        <f t="shared" ca="1" si="0"/>
        <v>4.0645847024569824E-2</v>
      </c>
      <c r="G6" s="3">
        <f t="shared" ca="1" si="0"/>
        <v>5.2525168908526577E-2</v>
      </c>
      <c r="H6" s="3">
        <f t="shared" ca="1" si="0"/>
        <v>-1.340532275577518E-3</v>
      </c>
      <c r="I6" s="3">
        <f t="shared" ca="1" si="0"/>
        <v>3.8300543683692173E-3</v>
      </c>
      <c r="J6" s="3">
        <f t="shared" ca="1" si="0"/>
        <v>-2.095515202661823E-2</v>
      </c>
      <c r="K6" s="3">
        <f t="shared" ca="1" si="0"/>
        <v>-3.4519920659303337E-2</v>
      </c>
      <c r="L6" s="3">
        <f t="shared" ca="1" si="0"/>
        <v>-3.6925615155644478E-2</v>
      </c>
      <c r="M6" s="3">
        <f t="shared" ca="1" si="0"/>
        <v>1.8052906705860402E-2</v>
      </c>
      <c r="N6" s="3">
        <f t="shared" ca="1" si="0"/>
        <v>-3.2230820474448675E-2</v>
      </c>
      <c r="O6" s="3">
        <f t="shared" ca="1" si="0"/>
        <v>-5.0406050355559652E-2</v>
      </c>
      <c r="P6" s="3">
        <f t="shared" ca="1" si="0"/>
        <v>-4.9168170773590258E-2</v>
      </c>
      <c r="Q6" s="3">
        <f t="shared" ca="1" si="0"/>
        <v>9.1030023970523247E-2</v>
      </c>
      <c r="R6" s="3">
        <f t="shared" ca="1" si="0"/>
        <v>8.7203588452958711E-2</v>
      </c>
      <c r="S6" s="3">
        <f t="shared" ca="1" si="0"/>
        <v>-2.0514312129914562E-2</v>
      </c>
      <c r="T6" s="3">
        <f t="shared" ca="1" si="0"/>
        <v>1.9300185895776419E-2</v>
      </c>
      <c r="U6" s="3">
        <f t="shared" ca="1" si="0"/>
        <v>-5.1885250192031676E-2</v>
      </c>
      <c r="V6" s="3">
        <f t="shared" ca="1" si="0"/>
        <v>-0.12851319220254939</v>
      </c>
      <c r="W6" s="3">
        <f t="shared" ca="1" si="0"/>
        <v>5.8845466514099633E-3</v>
      </c>
      <c r="X6" s="3">
        <f t="shared" ca="1" si="0"/>
        <v>-2.0115036301626408E-3</v>
      </c>
      <c r="Y6" s="3">
        <f t="shared" ca="1" si="0"/>
        <v>-1.215202337401484E-2</v>
      </c>
      <c r="Z6" s="3">
        <f t="shared" ca="1" si="0"/>
        <v>1.2424943445626807E-2</v>
      </c>
      <c r="AA6" s="3">
        <f t="shared" ca="1" si="0"/>
        <v>-5.3501310247741976E-3</v>
      </c>
      <c r="AB6" s="3">
        <f t="shared" ca="1" si="0"/>
        <v>-4.3954751315668235E-2</v>
      </c>
      <c r="AC6" s="3">
        <f t="shared" ca="1" si="0"/>
        <v>-9.090847320521811E-2</v>
      </c>
      <c r="AD6" s="3">
        <f t="shared" ca="1" si="0"/>
        <v>-2.8539528997082717E-2</v>
      </c>
      <c r="AE6" s="3">
        <f t="shared" ca="1" si="0"/>
        <v>-8.1312046444423636E-2</v>
      </c>
      <c r="AF6" s="3">
        <f t="shared" ca="1" si="0"/>
        <v>-7.2656993304046364E-3</v>
      </c>
      <c r="AG6" s="3">
        <f t="shared" ca="1" si="0"/>
        <v>-2.4350789624307898E-2</v>
      </c>
      <c r="AH6" s="3">
        <f t="shared" ca="1" si="0"/>
        <v>-5.7896141688606434E-2</v>
      </c>
      <c r="AI6" s="3">
        <f t="shared" ca="1" si="0"/>
        <v>2.4581367772581283E-2</v>
      </c>
      <c r="AJ6" s="3">
        <f t="shared" ca="1" si="0"/>
        <v>9.0154147790651215E-2</v>
      </c>
      <c r="AK6" s="3">
        <f t="shared" ca="1" si="0"/>
        <v>8.3015810209300045E-2</v>
      </c>
      <c r="AL6" s="3">
        <f t="shared" ca="1" si="0"/>
        <v>5.794070381796617E-3</v>
      </c>
      <c r="AM6" s="3">
        <f t="shared" ca="1" si="0"/>
        <v>5.9440007889054881E-2</v>
      </c>
      <c r="AN6" s="3">
        <f t="shared" ca="1" si="0"/>
        <v>-4.0353625573062938E-3</v>
      </c>
      <c r="AO6" s="3">
        <f t="shared" ca="1" si="0"/>
        <v>-7.4590870671247686E-2</v>
      </c>
      <c r="AP6" s="3">
        <f t="shared" ca="1" si="0"/>
        <v>5.3844526217483979E-2</v>
      </c>
      <c r="AQ6" s="3">
        <f t="shared" ca="1" si="0"/>
        <v>2.6887966693110665E-2</v>
      </c>
      <c r="AR6" s="3">
        <f t="shared" ca="1" si="0"/>
        <v>6.1955604766284454E-4</v>
      </c>
      <c r="AS6" s="3">
        <f t="shared" ca="1" si="0"/>
        <v>1.8025194021340563E-2</v>
      </c>
      <c r="AT6" s="3">
        <f t="shared" ca="1" si="0"/>
        <v>3.652114987520777E-2</v>
      </c>
      <c r="AU6" s="3">
        <f t="shared" ca="1" si="0"/>
        <v>1.8393783784310912E-3</v>
      </c>
      <c r="AV6" s="3">
        <f t="shared" ca="1" si="0"/>
        <v>-1.2897291078814158E-2</v>
      </c>
      <c r="AW6" s="3">
        <f t="shared" ca="1" si="0"/>
        <v>1.593992165763021E-2</v>
      </c>
      <c r="AX6" s="3">
        <f t="shared" ca="1" si="0"/>
        <v>-4.5511656995022805E-2</v>
      </c>
      <c r="AY6" s="3">
        <f t="shared" ca="1" si="0"/>
        <v>2.3999301989457402E-2</v>
      </c>
      <c r="AZ6" s="3">
        <f t="shared" ca="1" si="0"/>
        <v>1.7041773478963931E-2</v>
      </c>
      <c r="BA6" s="3">
        <f t="shared" ca="1" si="0"/>
        <v>-6.7495427320735976E-2</v>
      </c>
      <c r="BB6" s="3">
        <f t="shared" ca="1" si="0"/>
        <v>-1.4034174939417464E-2</v>
      </c>
      <c r="BC6" s="3">
        <f t="shared" ca="1" si="0"/>
        <v>-6.1123133235734463E-2</v>
      </c>
      <c r="BD6" s="3">
        <f t="shared" ca="1" si="0"/>
        <v>2.0515735990310171E-2</v>
      </c>
      <c r="BE6" s="3">
        <f t="shared" ca="1" si="0"/>
        <v>-1.3202772633741295E-2</v>
      </c>
      <c r="BF6" s="3">
        <f t="shared" ca="1" si="0"/>
        <v>6.9613597766191804E-2</v>
      </c>
      <c r="BG6" s="3">
        <f t="shared" ca="1" si="0"/>
        <v>-3.554217703835743E-2</v>
      </c>
      <c r="BH6" s="3">
        <f t="shared" ca="1" si="0"/>
        <v>-6.8220890207328438E-2</v>
      </c>
      <c r="BI6" s="3">
        <f t="shared" ca="1" si="0"/>
        <v>-3.3996101658630269E-2</v>
      </c>
      <c r="BJ6" s="3">
        <f t="shared" ca="1" si="0"/>
        <v>-8.215874987754437E-3</v>
      </c>
      <c r="BK6" s="3">
        <f t="shared" ca="1" si="0"/>
        <v>-8.2047476749989509E-2</v>
      </c>
      <c r="BL6" s="3">
        <f t="shared" ca="1" si="0"/>
        <v>5.3118270771825862E-2</v>
      </c>
      <c r="BM6" s="3">
        <f t="shared" ca="1" si="0"/>
        <v>-2.5522622052118433E-2</v>
      </c>
      <c r="BN6" s="3">
        <f t="shared" ca="1" si="0"/>
        <v>-3.6974288345194978E-2</v>
      </c>
      <c r="BO6" s="3">
        <f t="shared" ca="1" si="0"/>
        <v>2.0121557728833152E-2</v>
      </c>
      <c r="BP6" s="3">
        <f t="shared" ca="1" si="0"/>
        <v>7.8749041415820772E-2</v>
      </c>
      <c r="BQ6" s="3">
        <f t="shared" ref="BQ6:EB6" ca="1" si="1">$B4*NORMINV(RAND(),0,1)</f>
        <v>3.2029824119142895E-2</v>
      </c>
      <c r="BR6" s="3">
        <f t="shared" ca="1" si="1"/>
        <v>-7.3461799869928526E-2</v>
      </c>
      <c r="BS6" s="3">
        <f t="shared" ca="1" si="1"/>
        <v>3.0086694971735474E-3</v>
      </c>
      <c r="BT6" s="3">
        <f t="shared" ca="1" si="1"/>
        <v>9.9883642838398453E-3</v>
      </c>
      <c r="BU6" s="3">
        <f t="shared" ca="1" si="1"/>
        <v>6.6768429116093103E-3</v>
      </c>
      <c r="BV6" s="3">
        <f t="shared" ca="1" si="1"/>
        <v>2.1656295369162065E-2</v>
      </c>
      <c r="BW6" s="3">
        <f t="shared" ca="1" si="1"/>
        <v>2.5540108624366949E-2</v>
      </c>
      <c r="BX6" s="3">
        <f t="shared" ca="1" si="1"/>
        <v>0.12532245657059304</v>
      </c>
      <c r="BY6" s="3">
        <f t="shared" ca="1" si="1"/>
        <v>2.1367022858902796E-2</v>
      </c>
      <c r="BZ6" s="3">
        <f t="shared" ca="1" si="1"/>
        <v>-1.5253716485738865E-2</v>
      </c>
      <c r="CA6" s="3">
        <f t="shared" ca="1" si="1"/>
        <v>-5.3658678252832659E-2</v>
      </c>
      <c r="CB6" s="3">
        <f t="shared" ca="1" si="1"/>
        <v>-4.0879957261789224E-2</v>
      </c>
      <c r="CC6" s="3">
        <f t="shared" ca="1" si="1"/>
        <v>9.095385094507151E-2</v>
      </c>
      <c r="CD6" s="3">
        <f t="shared" ca="1" si="1"/>
        <v>7.403730898157998E-2</v>
      </c>
      <c r="CE6" s="3">
        <f t="shared" ca="1" si="1"/>
        <v>-1.8825337310307388E-2</v>
      </c>
      <c r="CF6" s="3">
        <f t="shared" ca="1" si="1"/>
        <v>3.610415986570355E-3</v>
      </c>
      <c r="CG6" s="3">
        <f t="shared" ca="1" si="1"/>
        <v>7.0186541466206412E-2</v>
      </c>
      <c r="CH6" s="3">
        <f t="shared" ca="1" si="1"/>
        <v>1.5273918907227006E-2</v>
      </c>
      <c r="CI6" s="3">
        <f t="shared" ca="1" si="1"/>
        <v>-3.0354483452477356E-2</v>
      </c>
      <c r="CJ6" s="3">
        <f t="shared" ca="1" si="1"/>
        <v>-2.2395336303445975E-2</v>
      </c>
      <c r="CK6" s="3">
        <f t="shared" ca="1" si="1"/>
        <v>-4.3919311690593446E-2</v>
      </c>
      <c r="CL6" s="3">
        <f t="shared" ca="1" si="1"/>
        <v>5.6099858394329474E-2</v>
      </c>
      <c r="CM6" s="3">
        <f t="shared" ca="1" si="1"/>
        <v>-1.0514425238309895E-2</v>
      </c>
      <c r="CN6" s="3">
        <f t="shared" ca="1" si="1"/>
        <v>-9.7401662788620946E-3</v>
      </c>
      <c r="CO6" s="3">
        <f t="shared" ca="1" si="1"/>
        <v>-3.0103512724327102E-3</v>
      </c>
      <c r="CP6" s="3">
        <f t="shared" ca="1" si="1"/>
        <v>-2.1932202973558905E-2</v>
      </c>
      <c r="CQ6" s="3">
        <f t="shared" ca="1" si="1"/>
        <v>-2.4150493289898756E-2</v>
      </c>
      <c r="CR6" s="3">
        <f t="shared" ca="1" si="1"/>
        <v>-3.9098592385018859E-2</v>
      </c>
      <c r="CS6" s="3">
        <f t="shared" ca="1" si="1"/>
        <v>-2.7703208211613945E-2</v>
      </c>
      <c r="CT6" s="3">
        <f t="shared" ca="1" si="1"/>
        <v>-1.1885697803617515E-2</v>
      </c>
      <c r="CU6" s="3">
        <f t="shared" ca="1" si="1"/>
        <v>-4.2786613693390735E-2</v>
      </c>
      <c r="CV6" s="3">
        <f t="shared" ca="1" si="1"/>
        <v>5.0108152637151362E-2</v>
      </c>
      <c r="CW6" s="3">
        <f t="shared" ca="1" si="1"/>
        <v>-4.4157003351150352E-2</v>
      </c>
      <c r="CX6" s="3">
        <f t="shared" ca="1" si="1"/>
        <v>-5.3627044511896198E-3</v>
      </c>
      <c r="CY6" s="3">
        <f t="shared" ca="1" si="1"/>
        <v>-7.1392745447967323E-2</v>
      </c>
      <c r="CZ6" s="3">
        <f t="shared" ca="1" si="1"/>
        <v>3.0707163209583319E-2</v>
      </c>
      <c r="DA6" s="3">
        <f t="shared" ca="1" si="1"/>
        <v>9.0129577172704672E-3</v>
      </c>
      <c r="DB6" s="3">
        <f t="shared" ca="1" si="1"/>
        <v>3.1211907906338848E-2</v>
      </c>
      <c r="DC6" s="3">
        <f t="shared" ca="1" si="1"/>
        <v>-7.1202553668295185E-2</v>
      </c>
      <c r="DD6" s="3">
        <f t="shared" ca="1" si="1"/>
        <v>-8.7051200694119063E-2</v>
      </c>
      <c r="DE6" s="3">
        <f t="shared" ca="1" si="1"/>
        <v>3.0662064090748477E-2</v>
      </c>
      <c r="DF6" s="3">
        <f t="shared" ca="1" si="1"/>
        <v>6.2208699244035839E-2</v>
      </c>
      <c r="DG6" s="3">
        <f t="shared" ca="1" si="1"/>
        <v>-3.9121160420308963E-2</v>
      </c>
      <c r="DH6" s="3">
        <f t="shared" ca="1" si="1"/>
        <v>-3.4838197494059857E-2</v>
      </c>
      <c r="DI6" s="3">
        <f t="shared" ca="1" si="1"/>
        <v>3.1172713892886169E-2</v>
      </c>
      <c r="DJ6" s="3">
        <f t="shared" ca="1" si="1"/>
        <v>8.0432054817564685E-2</v>
      </c>
      <c r="DK6" s="3">
        <f t="shared" ca="1" si="1"/>
        <v>-3.3406042141899114E-2</v>
      </c>
      <c r="DL6" s="3">
        <f t="shared" ca="1" si="1"/>
        <v>1.4335477020979693E-2</v>
      </c>
      <c r="DM6" s="3">
        <f t="shared" ca="1" si="1"/>
        <v>5.0628560620371715E-2</v>
      </c>
      <c r="DN6" s="3">
        <f t="shared" ca="1" si="1"/>
        <v>4.0864390799055975E-2</v>
      </c>
      <c r="DO6" s="3">
        <f t="shared" ca="1" si="1"/>
        <v>3.4784953453352002E-2</v>
      </c>
      <c r="DP6" s="3">
        <f t="shared" ca="1" si="1"/>
        <v>4.5146694861348369E-2</v>
      </c>
      <c r="DQ6" s="3">
        <f t="shared" ca="1" si="1"/>
        <v>5.4997112128662073E-3</v>
      </c>
      <c r="DR6" s="3">
        <f t="shared" ca="1" si="1"/>
        <v>1.6701585538815036E-2</v>
      </c>
      <c r="DS6" s="3">
        <f t="shared" ca="1" si="1"/>
        <v>-7.1114874154105029E-2</v>
      </c>
      <c r="DT6" s="3">
        <f t="shared" ca="1" si="1"/>
        <v>7.6902164017381369E-2</v>
      </c>
      <c r="DU6" s="3">
        <f t="shared" ca="1" si="1"/>
        <v>-4.1752645099274913E-2</v>
      </c>
      <c r="DV6" s="3">
        <f t="shared" ca="1" si="1"/>
        <v>4.0008594665681518E-2</v>
      </c>
      <c r="DW6" s="3">
        <f t="shared" ca="1" si="1"/>
        <v>-3.6275817183821307E-2</v>
      </c>
      <c r="DX6" s="3">
        <f t="shared" ca="1" si="1"/>
        <v>6.5606560561945235E-2</v>
      </c>
      <c r="DY6" s="3">
        <f t="shared" ca="1" si="1"/>
        <v>-1.6033416803200719E-2</v>
      </c>
      <c r="DZ6" s="3">
        <f t="shared" ca="1" si="1"/>
        <v>8.2506253155325768E-3</v>
      </c>
      <c r="EA6" s="3">
        <f t="shared" ca="1" si="1"/>
        <v>3.9453496940192345E-2</v>
      </c>
      <c r="EB6" s="3">
        <f t="shared" ca="1" si="1"/>
        <v>-1.1349543037479017E-2</v>
      </c>
      <c r="EC6" s="3">
        <f t="shared" ref="EC6:GN6" ca="1" si="2">$B4*NORMINV(RAND(),0,1)</f>
        <v>4.6196350769429961E-2</v>
      </c>
      <c r="ED6" s="3">
        <f t="shared" ca="1" si="2"/>
        <v>-5.1949138774223316E-3</v>
      </c>
      <c r="EE6" s="3">
        <f t="shared" ca="1" si="2"/>
        <v>7.3888094540321345E-3</v>
      </c>
      <c r="EF6" s="3">
        <f t="shared" ca="1" si="2"/>
        <v>1.2842827238613189E-2</v>
      </c>
      <c r="EG6" s="3">
        <f t="shared" ca="1" si="2"/>
        <v>-5.8083995083634071E-2</v>
      </c>
      <c r="EH6" s="3">
        <f t="shared" ca="1" si="2"/>
        <v>3.8570185496004855E-2</v>
      </c>
      <c r="EI6" s="3">
        <f t="shared" ca="1" si="2"/>
        <v>4.5020240499267859E-2</v>
      </c>
      <c r="EJ6" s="3">
        <f t="shared" ca="1" si="2"/>
        <v>-1.6093892132007109E-2</v>
      </c>
      <c r="EK6" s="3">
        <f t="shared" ca="1" si="2"/>
        <v>6.0108596122945306E-5</v>
      </c>
      <c r="EL6" s="3">
        <f t="shared" ca="1" si="2"/>
        <v>-7.4207392413483522E-2</v>
      </c>
      <c r="EM6" s="3">
        <f t="shared" ca="1" si="2"/>
        <v>4.7226498714729856E-3</v>
      </c>
      <c r="EN6" s="3">
        <f t="shared" ca="1" si="2"/>
        <v>-3.0101307047015135E-3</v>
      </c>
      <c r="EO6" s="3">
        <f t="shared" ca="1" si="2"/>
        <v>1.2558386412979012E-2</v>
      </c>
      <c r="EP6" s="3">
        <f t="shared" ca="1" si="2"/>
        <v>-2.9333473161751462E-2</v>
      </c>
      <c r="EQ6" s="3">
        <f t="shared" ca="1" si="2"/>
        <v>6.0840771860429854E-2</v>
      </c>
      <c r="ER6" s="3">
        <f t="shared" ca="1" si="2"/>
        <v>-8.6099199176810724E-3</v>
      </c>
      <c r="ES6" s="3">
        <f t="shared" ca="1" si="2"/>
        <v>2.585567768712729E-2</v>
      </c>
      <c r="ET6" s="3">
        <f t="shared" ca="1" si="2"/>
        <v>4.328828641855359E-2</v>
      </c>
      <c r="EU6" s="3">
        <f t="shared" ca="1" si="2"/>
        <v>-4.8543391238288353E-2</v>
      </c>
      <c r="EV6" s="3">
        <f t="shared" ca="1" si="2"/>
        <v>-0.12810722914438497</v>
      </c>
      <c r="EW6" s="3">
        <f t="shared" ca="1" si="2"/>
        <v>6.4696482273386924E-2</v>
      </c>
      <c r="EX6" s="3">
        <f t="shared" ca="1" si="2"/>
        <v>4.5740126962424332E-3</v>
      </c>
      <c r="EY6" s="3">
        <f t="shared" ca="1" si="2"/>
        <v>4.0178122131646989E-2</v>
      </c>
      <c r="EZ6" s="3">
        <f t="shared" ca="1" si="2"/>
        <v>-2.9624873892312539E-2</v>
      </c>
      <c r="FA6" s="3">
        <f t="shared" ca="1" si="2"/>
        <v>-9.8273471887094496E-2</v>
      </c>
      <c r="FB6" s="3">
        <f t="shared" ca="1" si="2"/>
        <v>-3.3030142497659537E-2</v>
      </c>
      <c r="FC6" s="3">
        <f t="shared" ca="1" si="2"/>
        <v>-5.320413208999784E-3</v>
      </c>
      <c r="FD6" s="3">
        <f t="shared" ca="1" si="2"/>
        <v>-6.3991942573055904E-2</v>
      </c>
      <c r="FE6" s="3">
        <f t="shared" ca="1" si="2"/>
        <v>-7.8174704678827152E-3</v>
      </c>
      <c r="FF6" s="3">
        <f t="shared" ca="1" si="2"/>
        <v>-2.5139626990553804E-2</v>
      </c>
      <c r="FG6" s="3">
        <f t="shared" ca="1" si="2"/>
        <v>6.2426156688548076E-2</v>
      </c>
      <c r="FH6" s="3">
        <f t="shared" ca="1" si="2"/>
        <v>2.1626580916175905E-2</v>
      </c>
      <c r="FI6" s="3">
        <f t="shared" ca="1" si="2"/>
        <v>3.7531560366963611E-2</v>
      </c>
      <c r="FJ6" s="3">
        <f t="shared" ca="1" si="2"/>
        <v>-1.2210075320275449E-2</v>
      </c>
      <c r="FK6" s="3">
        <f t="shared" ca="1" si="2"/>
        <v>2.0395965485889421E-2</v>
      </c>
      <c r="FL6" s="3">
        <f t="shared" ca="1" si="2"/>
        <v>-5.582538173920884E-2</v>
      </c>
      <c r="FM6" s="3">
        <f t="shared" ca="1" si="2"/>
        <v>8.2880574845635768E-2</v>
      </c>
      <c r="FN6" s="3">
        <f t="shared" ca="1" si="2"/>
        <v>2.9395651577859561E-2</v>
      </c>
      <c r="FO6" s="3">
        <f t="shared" ca="1" si="2"/>
        <v>-1.1323838226383031E-2</v>
      </c>
      <c r="FP6" s="3">
        <f t="shared" ca="1" si="2"/>
        <v>5.6941881546105279E-2</v>
      </c>
      <c r="FQ6" s="3">
        <f t="shared" ca="1" si="2"/>
        <v>-1.9405960111699927E-2</v>
      </c>
      <c r="FR6" s="3">
        <f t="shared" ca="1" si="2"/>
        <v>-3.6763235071563642E-2</v>
      </c>
      <c r="FS6" s="3">
        <f t="shared" ca="1" si="2"/>
        <v>-3.6859454035283921E-2</v>
      </c>
      <c r="FT6" s="3">
        <f t="shared" ca="1" si="2"/>
        <v>2.7006906072948131E-2</v>
      </c>
      <c r="FU6" s="3">
        <f t="shared" ca="1" si="2"/>
        <v>-1.448318211619317E-2</v>
      </c>
      <c r="FV6" s="3">
        <f t="shared" ca="1" si="2"/>
        <v>9.0383735005783394E-2</v>
      </c>
      <c r="FW6" s="3">
        <f t="shared" ca="1" si="2"/>
        <v>-1.7748851987987504E-2</v>
      </c>
      <c r="FX6" s="3">
        <f t="shared" ca="1" si="2"/>
        <v>-3.45836330589913E-2</v>
      </c>
      <c r="FY6" s="3">
        <f t="shared" ca="1" si="2"/>
        <v>1.9633895211010655E-2</v>
      </c>
      <c r="FZ6" s="3">
        <f t="shared" ca="1" si="2"/>
        <v>7.8305787088895462E-2</v>
      </c>
      <c r="GA6" s="3">
        <f t="shared" ca="1" si="2"/>
        <v>-3.1060621109538073E-2</v>
      </c>
      <c r="GB6" s="3">
        <f t="shared" ca="1" si="2"/>
        <v>-3.5724208173181775E-2</v>
      </c>
      <c r="GC6" s="3">
        <f t="shared" ca="1" si="2"/>
        <v>-6.0066391954024523E-2</v>
      </c>
      <c r="GD6" s="3">
        <f t="shared" ca="1" si="2"/>
        <v>-7.1276211846025422E-2</v>
      </c>
      <c r="GE6" s="3">
        <f t="shared" ca="1" si="2"/>
        <v>1.5891406510035958E-2</v>
      </c>
      <c r="GF6" s="3">
        <f t="shared" ca="1" si="2"/>
        <v>3.1637897814716085E-3</v>
      </c>
      <c r="GG6" s="3">
        <f t="shared" ca="1" si="2"/>
        <v>0.10487691298885551</v>
      </c>
      <c r="GH6" s="3">
        <f t="shared" ca="1" si="2"/>
        <v>6.1847037080815452E-2</v>
      </c>
      <c r="GI6" s="3">
        <f t="shared" ca="1" si="2"/>
        <v>8.3351540121732931E-2</v>
      </c>
      <c r="GJ6" s="3">
        <f t="shared" ca="1" si="2"/>
        <v>4.8174388775787287E-3</v>
      </c>
      <c r="GK6" s="3">
        <f t="shared" ca="1" si="2"/>
        <v>3.755937672723645E-2</v>
      </c>
      <c r="GL6" s="3">
        <f t="shared" ca="1" si="2"/>
        <v>-1.440067741246337E-2</v>
      </c>
      <c r="GM6" s="3">
        <f t="shared" ca="1" si="2"/>
        <v>-1.3359291040945787E-2</v>
      </c>
      <c r="GN6" s="3">
        <f t="shared" ca="1" si="2"/>
        <v>-4.9434512925858286E-2</v>
      </c>
      <c r="GO6" s="3">
        <f t="shared" ref="GO6:HB6" ca="1" si="3">$B4*NORMINV(RAND(),0,1)</f>
        <v>3.1667340033847122E-2</v>
      </c>
      <c r="GP6" s="3">
        <f t="shared" ca="1" si="3"/>
        <v>7.429148573216808E-2</v>
      </c>
      <c r="GQ6" s="3">
        <f t="shared" ca="1" si="3"/>
        <v>1.1359409169503037E-2</v>
      </c>
      <c r="GR6" s="3">
        <f t="shared" ca="1" si="3"/>
        <v>8.2733612909722976E-2</v>
      </c>
      <c r="GS6" s="3">
        <f t="shared" ca="1" si="3"/>
        <v>3.3104561437986839E-2</v>
      </c>
      <c r="GT6" s="3">
        <f t="shared" ca="1" si="3"/>
        <v>1.9600372421096881E-2</v>
      </c>
      <c r="GU6" s="3">
        <f t="shared" ca="1" si="3"/>
        <v>4.4462123846457985E-3</v>
      </c>
      <c r="GV6" s="3">
        <f t="shared" ca="1" si="3"/>
        <v>-4.3116465390712372E-2</v>
      </c>
      <c r="GW6" s="3">
        <f t="shared" ca="1" si="3"/>
        <v>2.0424575231696138E-2</v>
      </c>
      <c r="GX6" s="3">
        <f t="shared" ca="1" si="3"/>
        <v>-3.9281496263793403E-2</v>
      </c>
      <c r="GY6" s="3">
        <f t="shared" ca="1" si="3"/>
        <v>-3.3245761132081088E-2</v>
      </c>
      <c r="GZ6" s="3">
        <f t="shared" ca="1" si="3"/>
        <v>8.6210523206337718E-3</v>
      </c>
      <c r="HA6" s="3">
        <f t="shared" ca="1" si="3"/>
        <v>7.2757135801172101E-2</v>
      </c>
      <c r="HB6" s="3">
        <f t="shared" ca="1" si="3"/>
        <v>-2.3402331559275662E-2</v>
      </c>
    </row>
    <row r="7" spans="1:210" x14ac:dyDescent="0.2">
      <c r="A7" s="2" t="s">
        <v>0</v>
      </c>
      <c r="B7" s="2"/>
      <c r="C7" s="2"/>
      <c r="D7" s="4">
        <f>$B$2</f>
        <v>0.05</v>
      </c>
      <c r="E7" s="3">
        <f t="shared" ref="E7:BP7" ca="1" si="4">D7+$B3*($B2-D7)+(D7^0.5)*E$6</f>
        <v>5.225309097773527E-2</v>
      </c>
      <c r="F7" s="3">
        <f t="shared" ca="1" si="4"/>
        <v>6.1318989635447255E-2</v>
      </c>
      <c r="G7" s="3">
        <f t="shared" ca="1" si="4"/>
        <v>7.3193725666819448E-2</v>
      </c>
      <c r="H7" s="3">
        <f t="shared" ca="1" si="4"/>
        <v>7.0511680954408407E-2</v>
      </c>
      <c r="I7" s="3">
        <f t="shared" ca="1" si="4"/>
        <v>6.9477546861533679E-2</v>
      </c>
      <c r="J7" s="3">
        <f t="shared" ca="1" si="4"/>
        <v>6.200630876654132E-2</v>
      </c>
      <c r="K7" s="3">
        <f t="shared" ca="1" si="4"/>
        <v>5.2209849665244445E-2</v>
      </c>
      <c r="L7" s="3">
        <f t="shared" ca="1" si="4"/>
        <v>4.3551555585012204E-2</v>
      </c>
      <c r="M7" s="3">
        <f t="shared" ca="1" si="4"/>
        <v>4.7963862834798962E-2</v>
      </c>
      <c r="N7" s="3">
        <f t="shared" ca="1" si="4"/>
        <v>4.1108716205000305E-2</v>
      </c>
      <c r="O7" s="3">
        <f t="shared" ca="1" si="4"/>
        <v>3.1777874463555886E-2</v>
      </c>
      <c r="P7" s="3">
        <f t="shared" ca="1" si="4"/>
        <v>2.4835196940093725E-2</v>
      </c>
      <c r="Q7" s="3">
        <f t="shared" ca="1" si="4"/>
        <v>4.169726879089436E-2</v>
      </c>
      <c r="R7" s="3">
        <f t="shared" ca="1" si="4"/>
        <v>6.0334435411317985E-2</v>
      </c>
      <c r="S7" s="3">
        <f t="shared" ca="1" si="4"/>
        <v>5.4262047245988577E-2</v>
      </c>
      <c r="T7" s="3">
        <f t="shared" ca="1" si="4"/>
        <v>5.8331669402179279E-2</v>
      </c>
      <c r="U7" s="3">
        <f t="shared" ca="1" si="4"/>
        <v>4.4967202722144342E-2</v>
      </c>
      <c r="V7" s="3">
        <f t="shared" ca="1" si="4"/>
        <v>1.8218653931438129E-2</v>
      </c>
      <c r="W7" s="3">
        <f t="shared" ca="1" si="4"/>
        <v>2.2191064014057231E-2</v>
      </c>
      <c r="X7" s="3">
        <f t="shared" ca="1" si="4"/>
        <v>2.4672310647289124E-2</v>
      </c>
      <c r="Y7" s="3">
        <f t="shared" ca="1" si="4"/>
        <v>2.5296309987395151E-2</v>
      </c>
      <c r="Z7" s="3">
        <f t="shared" ca="1" si="4"/>
        <v>2.9742843100083977E-2</v>
      </c>
      <c r="AA7" s="3">
        <f t="shared" ca="1" si="4"/>
        <v>3.0845869120917909E-2</v>
      </c>
      <c r="AB7" s="3">
        <f t="shared" ca="1" si="4"/>
        <v>2.504151271137818E-2</v>
      </c>
      <c r="AC7" s="3">
        <f t="shared" ca="1" si="4"/>
        <v>1.3151540709060232E-2</v>
      </c>
      <c r="AD7" s="3">
        <f t="shared" ca="1" si="4"/>
        <v>1.3563468685931741E-2</v>
      </c>
      <c r="AE7" s="3">
        <f t="shared" ca="1" si="4"/>
        <v>7.7373333943290649E-3</v>
      </c>
      <c r="AF7" s="3">
        <f t="shared" ca="1" si="4"/>
        <v>1.1324493786442723E-2</v>
      </c>
      <c r="AG7" s="3">
        <f t="shared" ca="1" si="4"/>
        <v>1.2600716050718407E-2</v>
      </c>
      <c r="AH7" s="3">
        <f t="shared" ca="1" si="4"/>
        <v>9.8416339995666315E-3</v>
      </c>
      <c r="AI7" s="3">
        <f t="shared" ca="1" si="4"/>
        <v>1.6296065434121456E-2</v>
      </c>
      <c r="AJ7" s="3">
        <f t="shared" ca="1" si="4"/>
        <v>3.1175180699969995E-2</v>
      </c>
      <c r="AK7" s="3">
        <f t="shared" ca="1" si="4"/>
        <v>4.7715344804607929E-2</v>
      </c>
      <c r="AL7" s="3">
        <f t="shared" ca="1" si="4"/>
        <v>4.9209457923244743E-2</v>
      </c>
      <c r="AM7" s="3">
        <f t="shared" ca="1" si="4"/>
        <v>6.2474210868127128E-2</v>
      </c>
      <c r="AN7" s="3">
        <f t="shared" ca="1" si="4"/>
        <v>6.0218157300457251E-2</v>
      </c>
      <c r="AO7" s="3">
        <f t="shared" ca="1" si="4"/>
        <v>4.0892198258064741E-2</v>
      </c>
      <c r="AP7" s="3">
        <f t="shared" ca="1" si="4"/>
        <v>5.26913213171483E-2</v>
      </c>
      <c r="AQ7" s="3">
        <f t="shared" ca="1" si="4"/>
        <v>5.8594211764203576E-2</v>
      </c>
      <c r="AR7" s="3">
        <f t="shared" ca="1" si="4"/>
        <v>5.7884761819639564E-2</v>
      </c>
      <c r="AS7" s="3">
        <f t="shared" ca="1" si="4"/>
        <v>6.1433012533451632E-2</v>
      </c>
      <c r="AT7" s="3">
        <f t="shared" ca="1" si="4"/>
        <v>6.9341728037039252E-2</v>
      </c>
      <c r="AU7" s="3">
        <f t="shared" ca="1" si="4"/>
        <v>6.789191538586864E-2</v>
      </c>
      <c r="AV7" s="3">
        <f t="shared" ca="1" si="4"/>
        <v>6.2742195739931117E-2</v>
      </c>
      <c r="AW7" s="3">
        <f t="shared" ca="1" si="4"/>
        <v>6.5460670276914018E-2</v>
      </c>
      <c r="AX7" s="3">
        <f t="shared" ca="1" si="4"/>
        <v>5.2270317039483025E-2</v>
      </c>
      <c r="AY7" s="3">
        <f t="shared" ca="1" si="4"/>
        <v>5.7530174376608546E-2</v>
      </c>
      <c r="AZ7" s="3">
        <f t="shared" ca="1" si="4"/>
        <v>6.0864702754512154E-2</v>
      </c>
      <c r="BA7" s="3">
        <f t="shared" ca="1" si="4"/>
        <v>4.3126588995466786E-2</v>
      </c>
      <c r="BB7" s="3">
        <f t="shared" ca="1" si="4"/>
        <v>4.0899461092542201E-2</v>
      </c>
      <c r="BC7" s="3">
        <f t="shared" ca="1" si="4"/>
        <v>2.9448207732086534E-2</v>
      </c>
      <c r="BD7" s="3">
        <f t="shared" ca="1" si="4"/>
        <v>3.5023985751212502E-2</v>
      </c>
      <c r="BE7" s="3">
        <f t="shared" ca="1" si="4"/>
        <v>3.4050728374821378E-2</v>
      </c>
      <c r="BF7" s="3">
        <f t="shared" ca="1" si="4"/>
        <v>4.8491340968140062E-2</v>
      </c>
      <c r="BG7" s="3">
        <f t="shared" ca="1" si="4"/>
        <v>4.0815553089665689E-2</v>
      </c>
      <c r="BH7" s="3">
        <f t="shared" ca="1" si="4"/>
        <v>2.7951427200699389E-2</v>
      </c>
      <c r="BI7" s="3">
        <f t="shared" ca="1" si="4"/>
        <v>2.4472584919353522E-2</v>
      </c>
      <c r="BJ7" s="3">
        <f t="shared" ca="1" si="4"/>
        <v>2.5740058280294548E-2</v>
      </c>
      <c r="BK7" s="3">
        <f t="shared" ca="1" si="4"/>
        <v>1.5002594441431292E-2</v>
      </c>
      <c r="BL7" s="3">
        <f t="shared" ca="1" si="4"/>
        <v>2.5008530559584553E-2</v>
      </c>
      <c r="BM7" s="3">
        <f t="shared" ca="1" si="4"/>
        <v>2.3471508186930577E-2</v>
      </c>
      <c r="BN7" s="3">
        <f t="shared" ca="1" si="4"/>
        <v>2.0459743359563545E-2</v>
      </c>
      <c r="BO7" s="3">
        <f t="shared" ca="1" si="4"/>
        <v>2.629190752968423E-2</v>
      </c>
      <c r="BP7" s="3">
        <f t="shared" ca="1" si="4"/>
        <v>4.1431700226473155E-2</v>
      </c>
      <c r="BQ7" s="3">
        <f t="shared" ref="BQ7:EB7" ca="1" si="5">BP7+$B3*($B2-BP7)+(BP7^0.5)*BQ$6</f>
        <v>4.8808129913791472E-2</v>
      </c>
      <c r="BR7" s="3">
        <f t="shared" ca="1" si="5"/>
        <v>3.2697723183070404E-2</v>
      </c>
      <c r="BS7" s="3">
        <f t="shared" ca="1" si="5"/>
        <v>3.4971993880642378E-2</v>
      </c>
      <c r="BT7" s="3">
        <f t="shared" ca="1" si="5"/>
        <v>3.8342698569085197E-2</v>
      </c>
      <c r="BU7" s="3">
        <f t="shared" ca="1" si="5"/>
        <v>4.0815840800840435E-2</v>
      </c>
      <c r="BV7" s="3">
        <f t="shared" ca="1" si="5"/>
        <v>4.6109463061762973E-2</v>
      </c>
      <c r="BW7" s="3">
        <f t="shared" ca="1" si="5"/>
        <v>5.1982773430479294E-2</v>
      </c>
      <c r="BX7" s="3">
        <f t="shared" ca="1" si="5"/>
        <v>8.0357679085499734E-2</v>
      </c>
      <c r="BY7" s="3">
        <f t="shared" ca="1" si="5"/>
        <v>8.3378913037210109E-2</v>
      </c>
      <c r="BZ7" s="3">
        <f t="shared" ca="1" si="5"/>
        <v>7.5636449013079629E-2</v>
      </c>
      <c r="CA7" s="3">
        <f t="shared" ca="1" si="5"/>
        <v>5.8315550654680089E-2</v>
      </c>
      <c r="CB7" s="3">
        <f t="shared" ca="1" si="5"/>
        <v>4.7612052943234263E-2</v>
      </c>
      <c r="CC7" s="3">
        <f t="shared" ca="1" si="5"/>
        <v>6.7697147356844345E-2</v>
      </c>
      <c r="CD7" s="3">
        <f t="shared" ca="1" si="5"/>
        <v>8.5190959776852954E-2</v>
      </c>
      <c r="CE7" s="3">
        <f t="shared" ca="1" si="5"/>
        <v>7.6177220272767313E-2</v>
      </c>
      <c r="CF7" s="3">
        <f t="shared" ca="1" si="5"/>
        <v>7.4555981039078692E-2</v>
      </c>
      <c r="CG7" s="3">
        <f t="shared" ca="1" si="5"/>
        <v>9.126477676727475E-2</v>
      </c>
      <c r="CH7" s="3">
        <f t="shared" ca="1" si="5"/>
        <v>9.175255926413188E-2</v>
      </c>
      <c r="CI7" s="3">
        <f t="shared" ca="1" si="5"/>
        <v>7.838272239744519E-2</v>
      </c>
      <c r="CJ7" s="3">
        <f t="shared" ca="1" si="5"/>
        <v>6.9274446991021837E-2</v>
      </c>
      <c r="CK7" s="3">
        <f t="shared" ca="1" si="5"/>
        <v>5.5787422185015464E-2</v>
      </c>
      <c r="CL7" s="3">
        <f t="shared" ca="1" si="5"/>
        <v>6.8459108133812577E-2</v>
      </c>
      <c r="CM7" s="3">
        <f t="shared" ca="1" si="5"/>
        <v>6.3862130393733049E-2</v>
      </c>
      <c r="CN7" s="3">
        <f t="shared" ca="1" si="5"/>
        <v>6.0014484052457365E-2</v>
      </c>
      <c r="CO7" s="3">
        <f t="shared" ca="1" si="5"/>
        <v>5.8275564193797647E-2</v>
      </c>
      <c r="CP7" s="3">
        <f t="shared" ca="1" si="5"/>
        <v>5.2153501103233225E-2</v>
      </c>
      <c r="CQ7" s="3">
        <f t="shared" ca="1" si="5"/>
        <v>4.6422868777639029E-2</v>
      </c>
      <c r="CR7" s="3">
        <f t="shared" ca="1" si="5"/>
        <v>3.8356412143286354E-2</v>
      </c>
      <c r="CS7" s="3">
        <f t="shared" ca="1" si="5"/>
        <v>3.4095154913961367E-2</v>
      </c>
      <c r="CT7" s="3">
        <f t="shared" ca="1" si="5"/>
        <v>3.3490960372153544E-2</v>
      </c>
      <c r="CU7" s="3">
        <f t="shared" ca="1" si="5"/>
        <v>2.7311684858395878E-2</v>
      </c>
      <c r="CV7" s="3">
        <f t="shared" ca="1" si="5"/>
        <v>3.7861513576083319E-2</v>
      </c>
      <c r="CW7" s="3">
        <f t="shared" ca="1" si="5"/>
        <v>3.0483276941398171E-2</v>
      </c>
      <c r="CX7" s="3">
        <f t="shared" ca="1" si="5"/>
        <v>3.1498649968874158E-2</v>
      </c>
      <c r="CY7" s="3">
        <f t="shared" ca="1" si="5"/>
        <v>2.0678101161486984E-2</v>
      </c>
      <c r="CZ7" s="3">
        <f t="shared" ca="1" si="5"/>
        <v>2.8025944936809107E-2</v>
      </c>
      <c r="DA7" s="3">
        <f t="shared" ca="1" si="5"/>
        <v>3.1732205302410263E-2</v>
      </c>
      <c r="DB7" s="3">
        <f t="shared" ca="1" si="5"/>
        <v>3.9118929119982236E-2</v>
      </c>
      <c r="DC7" s="3">
        <f t="shared" ca="1" si="5"/>
        <v>2.6124235009606735E-2</v>
      </c>
      <c r="DD7" s="3">
        <f t="shared" ca="1" si="5"/>
        <v>1.444173183535573E-2</v>
      </c>
      <c r="DE7" s="3">
        <f t="shared" ca="1" si="5"/>
        <v>2.1682334086369756E-2</v>
      </c>
      <c r="DF7" s="3">
        <f t="shared" ca="1" si="5"/>
        <v>3.3674283392343206E-2</v>
      </c>
      <c r="DG7" s="3">
        <f t="shared" ca="1" si="5"/>
        <v>2.8127905365390497E-2</v>
      </c>
      <c r="DH7" s="3">
        <f t="shared" ca="1" si="5"/>
        <v>2.4472269728016527E-2</v>
      </c>
      <c r="DI7" s="3">
        <f t="shared" ca="1" si="5"/>
        <v>3.1901582171532258E-2</v>
      </c>
      <c r="DJ7" s="3">
        <f t="shared" ca="1" si="5"/>
        <v>4.8077404539502058E-2</v>
      </c>
      <c r="DK7" s="3">
        <f t="shared" ca="1" si="5"/>
        <v>4.0944868120564408E-2</v>
      </c>
      <c r="DL7" s="3">
        <f t="shared" ca="1" si="5"/>
        <v>4.4751141903869154E-2</v>
      </c>
      <c r="DM7" s="3">
        <f t="shared" ca="1" si="5"/>
        <v>5.598622920415753E-2</v>
      </c>
      <c r="DN7" s="3">
        <f t="shared" ca="1" si="5"/>
        <v>6.5056697065750971E-2</v>
      </c>
      <c r="DO7" s="3">
        <f t="shared" ca="1" si="5"/>
        <v>7.2423352149826828E-2</v>
      </c>
      <c r="DP7" s="3">
        <f t="shared" ca="1" si="5"/>
        <v>8.2330709055774012E-2</v>
      </c>
      <c r="DQ7" s="3">
        <f t="shared" ca="1" si="5"/>
        <v>8.0675688345614671E-2</v>
      </c>
      <c r="DR7" s="3">
        <f t="shared" ca="1" si="5"/>
        <v>8.2351948688801996E-2</v>
      </c>
      <c r="DS7" s="3">
        <f t="shared" ca="1" si="5"/>
        <v>5.8708897593812231E-2</v>
      </c>
      <c r="DT7" s="3">
        <f t="shared" ca="1" si="5"/>
        <v>7.6471339903998847E-2</v>
      </c>
      <c r="DU7" s="3">
        <f t="shared" ca="1" si="5"/>
        <v>6.2278158306330572E-2</v>
      </c>
      <c r="DV7" s="3">
        <f t="shared" ca="1" si="5"/>
        <v>7.103472421351692E-2</v>
      </c>
      <c r="DW7" s="3">
        <f t="shared" ca="1" si="5"/>
        <v>5.9262897558790925E-2</v>
      </c>
      <c r="DX7" s="3">
        <f t="shared" ca="1" si="5"/>
        <v>7.4307850574693468E-2</v>
      </c>
      <c r="DY7" s="3">
        <f t="shared" ca="1" si="5"/>
        <v>6.7506441658823468E-2</v>
      </c>
      <c r="DZ7" s="3">
        <f t="shared" ca="1" si="5"/>
        <v>6.7899475109430493E-2</v>
      </c>
      <c r="EA7" s="3">
        <f t="shared" ca="1" si="5"/>
        <v>7.639013350182064E-2</v>
      </c>
      <c r="EB7" s="3">
        <f t="shared" ca="1" si="5"/>
        <v>7.0614246614121579E-2</v>
      </c>
      <c r="EC7" s="3">
        <f t="shared" ref="EC7:GN7" ca="1" si="6">EB7+$B3*($B2-EB7)+(EB7^0.5)*EC$6</f>
        <v>8.0828735895994361E-2</v>
      </c>
      <c r="ED7" s="3">
        <f t="shared" ca="1" si="6"/>
        <v>7.6268927771952613E-2</v>
      </c>
      <c r="EE7" s="3">
        <f t="shared" ca="1" si="6"/>
        <v>7.5682589911900702E-2</v>
      </c>
      <c r="EF7" s="3">
        <f t="shared" ca="1" si="6"/>
        <v>7.6647452914119396E-2</v>
      </c>
      <c r="EG7" s="3">
        <f t="shared" ca="1" si="6"/>
        <v>5.7901993041772556E-2</v>
      </c>
      <c r="EH7" s="3">
        <f t="shared" ca="1" si="6"/>
        <v>6.6392873048721157E-2</v>
      </c>
      <c r="EI7" s="3">
        <f t="shared" ca="1" si="6"/>
        <v>7.6353867609570983E-2</v>
      </c>
      <c r="EJ7" s="3">
        <f t="shared" ca="1" si="6"/>
        <v>6.9271383806648421E-2</v>
      </c>
      <c r="EK7" s="3">
        <f t="shared" ca="1" si="6"/>
        <v>6.7360065682336587E-2</v>
      </c>
      <c r="EL7" s="3">
        <f t="shared" ca="1" si="6"/>
        <v>4.6364407715453082E-2</v>
      </c>
      <c r="EM7" s="3">
        <f t="shared" ca="1" si="6"/>
        <v>4.7744866615547076E-2</v>
      </c>
      <c r="EN7" s="3">
        <f t="shared" ca="1" si="6"/>
        <v>4.7312648371566839E-2</v>
      </c>
      <c r="EO7" s="3">
        <f t="shared" ca="1" si="6"/>
        <v>5.031301729303931E-2</v>
      </c>
      <c r="EP7" s="3">
        <f t="shared" ca="1" si="6"/>
        <v>4.370205227864693E-2</v>
      </c>
      <c r="EQ7" s="3">
        <f t="shared" ca="1" si="6"/>
        <v>5.7050632203566688E-2</v>
      </c>
      <c r="ER7" s="3">
        <f t="shared" ca="1" si="6"/>
        <v>5.4289066005307508E-2</v>
      </c>
      <c r="ES7" s="3">
        <f t="shared" ca="1" si="6"/>
        <v>5.9884535968133722E-2</v>
      </c>
      <c r="ET7" s="3">
        <f t="shared" ca="1" si="6"/>
        <v>6.9489296199758133E-2</v>
      </c>
      <c r="EU7" s="3">
        <f t="shared" ca="1" si="6"/>
        <v>5.4743929388069268E-2</v>
      </c>
      <c r="EV7" s="3">
        <f t="shared" ca="1" si="6"/>
        <v>2.4295749141180784E-2</v>
      </c>
      <c r="EW7" s="3">
        <f t="shared" ca="1" si="6"/>
        <v>3.6950475568657909E-2</v>
      </c>
      <c r="EX7" s="3">
        <f t="shared" ca="1" si="6"/>
        <v>3.9134667899095657E-2</v>
      </c>
      <c r="EY7" s="3">
        <f t="shared" ca="1" si="6"/>
        <v>4.8169431750082481E-2</v>
      </c>
      <c r="EZ7" s="3">
        <f t="shared" ca="1" si="6"/>
        <v>4.1850558840636432E-2</v>
      </c>
      <c r="FA7" s="3">
        <f t="shared" ca="1" si="6"/>
        <v>2.2561296744112773E-2</v>
      </c>
      <c r="FB7" s="3">
        <f t="shared" ca="1" si="6"/>
        <v>2.0343901484598834E-2</v>
      </c>
      <c r="FC7" s="3">
        <f t="shared" ca="1" si="6"/>
        <v>2.2550649897070962E-2</v>
      </c>
      <c r="FD7" s="3">
        <f t="shared" ca="1" si="6"/>
        <v>1.5685995643767027E-2</v>
      </c>
      <c r="FE7" s="3">
        <f t="shared" ca="1" si="6"/>
        <v>1.8138306802123125E-2</v>
      </c>
      <c r="FF7" s="3">
        <f t="shared" ca="1" si="6"/>
        <v>1.7938708080553381E-2</v>
      </c>
      <c r="FG7" s="3">
        <f t="shared" ca="1" si="6"/>
        <v>2.9505913432627845E-2</v>
      </c>
      <c r="FH7" s="3">
        <f t="shared" ca="1" si="6"/>
        <v>3.527018161945885E-2</v>
      </c>
      <c r="FI7" s="3">
        <f t="shared" ca="1" si="6"/>
        <v>4.3791724553515161E-2</v>
      </c>
      <c r="FJ7" s="3">
        <f t="shared" ca="1" si="6"/>
        <v>4.1857414060835471E-2</v>
      </c>
      <c r="FK7" s="3">
        <f t="shared" ca="1" si="6"/>
        <v>4.6844500478220634E-2</v>
      </c>
      <c r="FL7" s="3">
        <f t="shared" ca="1" si="6"/>
        <v>3.5077433475533534E-2</v>
      </c>
      <c r="FM7" s="3">
        <f t="shared" ca="1" si="6"/>
        <v>5.2092368513734034E-2</v>
      </c>
      <c r="FN7" s="3">
        <f t="shared" ca="1" si="6"/>
        <v>5.8592322469048781E-2</v>
      </c>
      <c r="FO7" s="3">
        <f t="shared" ca="1" si="6"/>
        <v>5.499205880877478E-2</v>
      </c>
      <c r="FP7" s="3">
        <f t="shared" ca="1" si="6"/>
        <v>6.7845943758407884E-2</v>
      </c>
      <c r="FQ7" s="3">
        <f t="shared" ca="1" si="6"/>
        <v>6.1006629673637146E-2</v>
      </c>
      <c r="FR7" s="3">
        <f t="shared" ca="1" si="6"/>
        <v>5.0825624043823306E-2</v>
      </c>
      <c r="FS7" s="3">
        <f t="shared" ca="1" si="6"/>
        <v>4.2433267635243702E-2</v>
      </c>
      <c r="FT7" s="3">
        <f t="shared" ca="1" si="6"/>
        <v>4.8753184411323813E-2</v>
      </c>
      <c r="FU7" s="3">
        <f t="shared" ca="1" si="6"/>
        <v>4.5679961503894459E-2</v>
      </c>
      <c r="FV7" s="3">
        <f t="shared" ca="1" si="6"/>
        <v>6.5429564446692345E-2</v>
      </c>
      <c r="FW7" s="3">
        <f t="shared" ca="1" si="6"/>
        <v>5.934659305817698E-2</v>
      </c>
      <c r="FX7" s="3">
        <f t="shared" ca="1" si="6"/>
        <v>4.9986960889037133E-2</v>
      </c>
      <c r="FY7" s="3">
        <f t="shared" ca="1" si="6"/>
        <v>5.4377964745805502E-2</v>
      </c>
      <c r="FZ7" s="3">
        <f t="shared" ca="1" si="6"/>
        <v>7.2200360016486193E-2</v>
      </c>
      <c r="GA7" s="3">
        <f t="shared" ca="1" si="6"/>
        <v>6.1634296397211699E-2</v>
      </c>
      <c r="GB7" s="3">
        <f t="shared" ca="1" si="6"/>
        <v>5.1601883547963898E-2</v>
      </c>
      <c r="GC7" s="3">
        <f t="shared" ca="1" si="6"/>
        <v>3.7796984781664142E-2</v>
      </c>
      <c r="GD7" s="3">
        <f t="shared" ca="1" si="6"/>
        <v>2.5160159603827819E-2</v>
      </c>
      <c r="GE7" s="3">
        <f t="shared" ca="1" si="6"/>
        <v>3.016483129082604E-2</v>
      </c>
      <c r="GF7" s="3">
        <f t="shared" ca="1" si="6"/>
        <v>3.2697835980615403E-2</v>
      </c>
      <c r="GG7" s="3">
        <f t="shared" ca="1" si="6"/>
        <v>5.3392465226156871E-2</v>
      </c>
      <c r="GH7" s="3">
        <f t="shared" ca="1" si="6"/>
        <v>6.7344095836776252E-2</v>
      </c>
      <c r="GI7" s="3">
        <f t="shared" ca="1" si="6"/>
        <v>8.7240028548294685E-2</v>
      </c>
      <c r="GJ7" s="3">
        <f t="shared" ca="1" si="6"/>
        <v>8.4938924819620398E-2</v>
      </c>
      <c r="GK7" s="3">
        <f t="shared" ca="1" si="6"/>
        <v>9.2391443491123701E-2</v>
      </c>
      <c r="GL7" s="3">
        <f t="shared" ca="1" si="6"/>
        <v>8.377507487615081E-2</v>
      </c>
      <c r="GM7" s="3">
        <f t="shared" ca="1" si="6"/>
        <v>7.6530864314449637E-2</v>
      </c>
      <c r="GN7" s="3">
        <f t="shared" ca="1" si="6"/>
        <v>6.020210926910205E-2</v>
      </c>
      <c r="GO7" s="3">
        <f t="shared" ref="GO7:HB7" ca="1" si="7">GN7+$B3*($B2-GN7)+(GN7^0.5)*GO$6</f>
        <v>6.6951834300245733E-2</v>
      </c>
      <c r="GP7" s="3">
        <f t="shared" ca="1" si="7"/>
        <v>8.4479611822595654E-2</v>
      </c>
      <c r="GQ7" s="3">
        <f t="shared" ca="1" si="7"/>
        <v>8.4333305697578478E-2</v>
      </c>
      <c r="GR7" s="3">
        <f t="shared" ca="1" si="7"/>
        <v>0.10492597951821264</v>
      </c>
      <c r="GS7" s="3">
        <f t="shared" ca="1" si="7"/>
        <v>0.11015670375714939</v>
      </c>
      <c r="GT7" s="3">
        <f t="shared" ca="1" si="7"/>
        <v>0.11064637022883124</v>
      </c>
      <c r="GU7" s="3">
        <f t="shared" ca="1" si="7"/>
        <v>0.10606070124798445</v>
      </c>
      <c r="GV7" s="3">
        <f t="shared" ca="1" si="7"/>
        <v>8.6412908233113025E-2</v>
      </c>
      <c r="GW7" s="3">
        <f t="shared" ca="1" si="7"/>
        <v>8.8775640366297301E-2</v>
      </c>
      <c r="GX7" s="3">
        <f t="shared" ca="1" si="7"/>
        <v>7.3194059734666972E-2</v>
      </c>
      <c r="GY7" s="3">
        <f t="shared" ca="1" si="7"/>
        <v>6.188021232808321E-2</v>
      </c>
      <c r="GZ7" s="3">
        <f t="shared" ca="1" si="7"/>
        <v>6.2836741106052404E-2</v>
      </c>
      <c r="HA7" s="3">
        <f t="shared" ca="1" si="7"/>
        <v>7.97912857576E-2</v>
      </c>
      <c r="HB7" s="3">
        <f t="shared" ca="1" si="7"/>
        <v>7.0201618365158577E-2</v>
      </c>
    </row>
    <row r="31" spans="1:1" x14ac:dyDescent="0.2">
      <c r="A31" s="2" t="s">
        <v>27</v>
      </c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Ornstein-Uhlenbeck Simulation</vt:lpstr>
      <vt:lpstr>Vasicek Model</vt:lpstr>
      <vt:lpstr>CIR Simulation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Susan Ikeda</cp:lastModifiedBy>
  <dcterms:created xsi:type="dcterms:W3CDTF">2015-01-28T19:47:21Z</dcterms:created>
  <dcterms:modified xsi:type="dcterms:W3CDTF">2015-08-04T16:26:37Z</dcterms:modified>
</cp:coreProperties>
</file>