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115" windowHeight="13605" activeTab="0"/>
  </bookViews>
  <sheets>
    <sheet name="Conversion Units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<sst xmlns="http://schemas.openxmlformats.org/spreadsheetml/2006/main" count="38" uniqueCount="38">
  <si>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m</t>
  </si>
  <si>
    <t>ft</t>
  </si>
  <si>
    <t>Pa</t>
  </si>
  <si>
    <t>atm</t>
  </si>
  <si>
    <t>psi</t>
  </si>
  <si>
    <t>Temperature</t>
  </si>
  <si>
    <t>°K</t>
  </si>
  <si>
    <t>°C</t>
  </si>
  <si>
    <t>°F</t>
  </si>
  <si>
    <t>Velocity</t>
  </si>
  <si>
    <t>Mass</t>
  </si>
  <si>
    <t>kg</t>
  </si>
  <si>
    <t>bar</t>
  </si>
  <si>
    <t>lb (pound)</t>
  </si>
  <si>
    <t>Volume</t>
  </si>
  <si>
    <t>in</t>
  </si>
  <si>
    <t>Length</t>
  </si>
  <si>
    <t>Conversion: Units</t>
  </si>
  <si>
    <t>Type input in the yellow cell and read converted value in the white cells.</t>
  </si>
  <si>
    <r>
      <t>m</t>
    </r>
    <r>
      <rPr>
        <vertAlign val="superscript"/>
        <sz val="10"/>
        <rFont val="Arial"/>
        <family val="2"/>
      </rPr>
      <t>3</t>
    </r>
  </si>
  <si>
    <r>
      <t>ft</t>
    </r>
    <r>
      <rPr>
        <vertAlign val="superscript"/>
        <sz val="10"/>
        <rFont val="Arial"/>
        <family val="2"/>
      </rPr>
      <t>3</t>
    </r>
  </si>
  <si>
    <r>
      <t>in</t>
    </r>
    <r>
      <rPr>
        <vertAlign val="superscript"/>
        <sz val="10"/>
        <rFont val="Arial"/>
        <family val="2"/>
      </rPr>
      <t>3</t>
    </r>
  </si>
  <si>
    <t>Density</t>
  </si>
  <si>
    <r>
      <t>kg m</t>
    </r>
    <r>
      <rPr>
        <vertAlign val="superscript"/>
        <sz val="10"/>
        <rFont val="Arial"/>
        <family val="2"/>
      </rPr>
      <t>-3</t>
    </r>
  </si>
  <si>
    <r>
      <t>g cm</t>
    </r>
    <r>
      <rPr>
        <vertAlign val="superscript"/>
        <sz val="10"/>
        <rFont val="Arial"/>
        <family val="2"/>
      </rPr>
      <t>-3</t>
    </r>
  </si>
  <si>
    <r>
      <t>lb in</t>
    </r>
    <r>
      <rPr>
        <vertAlign val="superscript"/>
        <sz val="10"/>
        <rFont val="Arial"/>
        <family val="2"/>
      </rPr>
      <t>-3</t>
    </r>
  </si>
  <si>
    <t>Pressure</t>
  </si>
  <si>
    <t>Slowness</t>
  </si>
  <si>
    <r>
      <t>m s</t>
    </r>
    <r>
      <rPr>
        <vertAlign val="superscript"/>
        <sz val="10"/>
        <rFont val="Arial"/>
        <family val="2"/>
      </rPr>
      <t>-1</t>
    </r>
  </si>
  <si>
    <r>
      <t>ft s</t>
    </r>
    <r>
      <rPr>
        <vertAlign val="superscript"/>
        <sz val="10"/>
        <rFont val="Arial"/>
        <family val="2"/>
      </rPr>
      <t>-1</t>
    </r>
  </si>
  <si>
    <r>
      <t>µs m</t>
    </r>
    <r>
      <rPr>
        <vertAlign val="superscript"/>
        <sz val="10"/>
        <rFont val="Arial"/>
        <family val="2"/>
      </rPr>
      <t>-1</t>
    </r>
  </si>
  <si>
    <r>
      <t>µs ft</t>
    </r>
    <r>
      <rPr>
        <vertAlign val="superscript"/>
        <sz val="10"/>
        <rFont val="Arial"/>
        <family val="2"/>
      </rPr>
      <t>-1</t>
    </r>
  </si>
  <si>
    <t>Thermal conductivity</t>
  </si>
  <si>
    <r>
      <t>W m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K</t>
    </r>
    <r>
      <rPr>
        <vertAlign val="superscript"/>
        <sz val="10"/>
        <rFont val="Arial"/>
        <family val="2"/>
      </rPr>
      <t>-1</t>
    </r>
  </si>
  <si>
    <r>
      <t>mcal cm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°C</t>
    </r>
    <r>
      <rPr>
        <vertAlign val="superscript"/>
        <sz val="10"/>
        <rFont val="Arial"/>
        <family val="2"/>
      </rPr>
      <t>-1</t>
    </r>
  </si>
  <si>
    <t>Specific heat capacity</t>
  </si>
  <si>
    <r>
      <t>J kg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K</t>
    </r>
    <r>
      <rPr>
        <vertAlign val="superscript"/>
        <sz val="10"/>
        <rFont val="Arial"/>
        <family val="2"/>
      </rPr>
      <t>-1</t>
    </r>
  </si>
  <si>
    <r>
      <t>mcal 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°C</t>
    </r>
    <r>
      <rPr>
        <vertAlign val="superscript"/>
        <sz val="10"/>
        <rFont val="Arial"/>
        <family val="2"/>
      </rPr>
      <t>-1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</si>
</sst>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D7" sqref="D7"/>
    </sheetView>
  </sheetViews>
  <sheetFormatPr defaultColWidth="11.421875" defaultRowHeight="12.75"/>
  <cols>
    <col min="1" max="1" width="6.57421875" style="0" customWidth="1"/>
    <col min="2" max="2" width="15.421875" style="0" customWidth="1"/>
    <col min="3" max="3" width="15.7109375" style="0" customWidth="1"/>
    <col min="4" max="5" width="15.8515625" style="0" customWidth="1"/>
    <col min="6" max="6" width="5.421875" style="0" customWidth="1"/>
    <col min="7" max="7" width="10.7109375" style="0" customWidth="1"/>
    <col min="8" max="11" width="14.7109375" style="0" customWidth="1"/>
  </cols>
  <sheetData>
    <row r="1" ht="18">
      <c r="A1" s="2" t="s">
        <v>17</v>
      </c>
    </row>
    <row r="2" ht="18">
      <c r="A2" s="2"/>
    </row>
    <row r="3" ht="12.75">
      <c r="B3" t="s">
        <v>18</v>
      </c>
    </row>
    <row r="4" ht="13.5" thickBot="1"/>
    <row r="5" spans="2:9" ht="14.25" thickBot="1" thickTop="1">
      <c r="B5" s="29" t="s">
        <v>16</v>
      </c>
      <c r="C5" s="4" t="s">
        <v>0</v>
      </c>
      <c r="D5" s="4" t="s">
        <v>1</v>
      </c>
      <c r="E5" s="4" t="s">
        <v>15</v>
      </c>
      <c r="G5" s="28" t="s">
        <v>10</v>
      </c>
      <c r="H5" s="4" t="s">
        <v>11</v>
      </c>
      <c r="I5" s="4" t="s">
        <v>13</v>
      </c>
    </row>
    <row r="6" spans="2:9" ht="14.25" thickBot="1" thickTop="1">
      <c r="B6" s="19"/>
      <c r="C6" s="5">
        <v>4</v>
      </c>
      <c r="D6" s="6">
        <f>3.281*C6</f>
        <v>13.124</v>
      </c>
      <c r="E6" s="6">
        <f>C6/0.0254</f>
        <v>157.48031496062993</v>
      </c>
      <c r="G6" s="30"/>
      <c r="H6" s="5">
        <v>1</v>
      </c>
      <c r="I6" s="6">
        <f>H6*2.204622</f>
        <v>2.204622</v>
      </c>
    </row>
    <row r="7" spans="2:9" ht="14.25" thickBot="1" thickTop="1">
      <c r="B7" s="20"/>
      <c r="C7" s="6">
        <f>D7/3.281</f>
        <v>3.9622066443157573</v>
      </c>
      <c r="D7" s="5">
        <v>13</v>
      </c>
      <c r="E7" s="6">
        <f>C7/0.0254</f>
        <v>155.99238757148652</v>
      </c>
      <c r="G7" s="31"/>
      <c r="H7" s="6">
        <f>I7/2.204622</f>
        <v>0.9071849958859161</v>
      </c>
      <c r="I7" s="5">
        <v>2</v>
      </c>
    </row>
    <row r="8" spans="2:7" ht="14.25" thickBot="1" thickTop="1">
      <c r="B8" s="21"/>
      <c r="C8" s="6">
        <f>E8/39.37</f>
        <v>4.0640081280162565</v>
      </c>
      <c r="D8" s="6">
        <f>E8/12</f>
        <v>13.333333333333334</v>
      </c>
      <c r="E8" s="5">
        <v>160</v>
      </c>
      <c r="G8" s="32"/>
    </row>
    <row r="9" spans="2:7" ht="14.25" thickBot="1" thickTop="1">
      <c r="B9" s="15"/>
      <c r="E9" s="1"/>
      <c r="G9" s="32"/>
    </row>
    <row r="10" spans="2:10" ht="15.75" thickBot="1" thickTop="1">
      <c r="B10" s="29" t="s">
        <v>14</v>
      </c>
      <c r="C10" s="4" t="s">
        <v>19</v>
      </c>
      <c r="D10" s="4" t="s">
        <v>20</v>
      </c>
      <c r="E10" s="7" t="s">
        <v>21</v>
      </c>
      <c r="G10" s="28" t="s">
        <v>22</v>
      </c>
      <c r="H10" s="3" t="s">
        <v>23</v>
      </c>
      <c r="I10" s="3" t="s">
        <v>24</v>
      </c>
      <c r="J10" s="3" t="s">
        <v>25</v>
      </c>
    </row>
    <row r="11" spans="2:10" ht="14.25" thickBot="1" thickTop="1">
      <c r="B11" s="19"/>
      <c r="C11" s="8">
        <v>1</v>
      </c>
      <c r="D11" s="9">
        <f>C11*35.3146667</f>
        <v>35.3146667</v>
      </c>
      <c r="E11" s="10">
        <f>C11*61023.744</f>
        <v>61023.744</v>
      </c>
      <c r="G11" s="30"/>
      <c r="H11" s="8">
        <v>2700</v>
      </c>
      <c r="I11" s="13">
        <f>H11/1000</f>
        <v>2.7</v>
      </c>
      <c r="J11" s="6">
        <f>H11*0.00003613</f>
        <v>0.097551</v>
      </c>
    </row>
    <row r="12" spans="2:10" ht="14.25" thickBot="1" thickTop="1">
      <c r="B12" s="21"/>
      <c r="C12" s="9">
        <f>D12/35.3146667</f>
        <v>0.9910896313230674</v>
      </c>
      <c r="D12" s="8">
        <v>35</v>
      </c>
      <c r="E12" s="10">
        <f>C12*61023.744</f>
        <v>60479.999942913244</v>
      </c>
      <c r="G12" s="30"/>
      <c r="H12" s="9">
        <f>I12*1000</f>
        <v>2700</v>
      </c>
      <c r="I12" s="14">
        <v>2.7</v>
      </c>
      <c r="J12" s="6">
        <f>H12*0.00003613</f>
        <v>0.097551</v>
      </c>
    </row>
    <row r="13" spans="2:10" ht="14.25" thickBot="1" thickTop="1">
      <c r="B13" s="4"/>
      <c r="C13" s="9">
        <f>E13/61023.744</f>
        <v>0.983223841526341</v>
      </c>
      <c r="D13" s="9">
        <f>C13*35.3146667</f>
        <v>34.722222254996346</v>
      </c>
      <c r="E13" s="8">
        <v>60000</v>
      </c>
      <c r="G13" s="31"/>
      <c r="H13" s="9">
        <f>I13*1000</f>
        <v>2767.7830058123445</v>
      </c>
      <c r="I13" s="13">
        <f>J13/0.03613</f>
        <v>2.7677830058123445</v>
      </c>
      <c r="J13" s="5">
        <v>0.1</v>
      </c>
    </row>
    <row r="14" spans="2:7" ht="14.25" thickBot="1" thickTop="1">
      <c r="B14" s="15"/>
      <c r="E14" s="1"/>
      <c r="G14" s="32"/>
    </row>
    <row r="15" spans="2:11" ht="14.25" thickBot="1" thickTop="1">
      <c r="B15" s="28" t="s">
        <v>5</v>
      </c>
      <c r="C15" s="4" t="s">
        <v>6</v>
      </c>
      <c r="D15" s="4" t="s">
        <v>7</v>
      </c>
      <c r="E15" s="4" t="s">
        <v>8</v>
      </c>
      <c r="G15" s="28" t="s">
        <v>26</v>
      </c>
      <c r="H15" s="4" t="s">
        <v>2</v>
      </c>
      <c r="I15" s="4" t="s">
        <v>3</v>
      </c>
      <c r="J15" s="4" t="s">
        <v>4</v>
      </c>
      <c r="K15" s="4" t="s">
        <v>12</v>
      </c>
    </row>
    <row r="16" spans="2:11" ht="14.25" thickBot="1" thickTop="1">
      <c r="B16" s="20"/>
      <c r="C16" s="8">
        <v>400</v>
      </c>
      <c r="D16" s="9">
        <f>C16-273.16</f>
        <v>126.83999999999997</v>
      </c>
      <c r="E16" s="9">
        <f>D16*1.8+32</f>
        <v>260.31199999999995</v>
      </c>
      <c r="G16" s="30"/>
      <c r="H16" s="16">
        <v>1000</v>
      </c>
      <c r="I16" s="12">
        <f>H16/101325</f>
        <v>0.009869232667160128</v>
      </c>
      <c r="J16" s="13">
        <f>H16*0.000145037</f>
        <v>0.145037</v>
      </c>
      <c r="K16" s="13">
        <f>H16/100000</f>
        <v>0.01</v>
      </c>
    </row>
    <row r="17" spans="2:11" ht="14.25" thickBot="1" thickTop="1">
      <c r="B17" s="20"/>
      <c r="C17" s="9">
        <f>D17+273.16</f>
        <v>373.16</v>
      </c>
      <c r="D17" s="8">
        <v>100</v>
      </c>
      <c r="E17" s="9">
        <f>D17*1.8+32</f>
        <v>212</v>
      </c>
      <c r="G17" s="30"/>
      <c r="H17" s="17">
        <f>I17*101325</f>
        <v>1013.25</v>
      </c>
      <c r="I17" s="11">
        <v>0.01</v>
      </c>
      <c r="J17" s="13">
        <f>H17*0.000145037</f>
        <v>0.14695874025</v>
      </c>
      <c r="K17" s="13">
        <f>H17/100000</f>
        <v>0.0101325</v>
      </c>
    </row>
    <row r="18" spans="2:11" ht="14.25" thickBot="1" thickTop="1">
      <c r="B18" s="21"/>
      <c r="C18" s="9">
        <f>D18+273.16</f>
        <v>366.49333333333334</v>
      </c>
      <c r="D18" s="9">
        <f>(E18-32)/1.8</f>
        <v>93.33333333333333</v>
      </c>
      <c r="E18" s="8">
        <v>200</v>
      </c>
      <c r="G18" s="30"/>
      <c r="H18" s="17">
        <f>I18*101325</f>
        <v>1034.2188562585661</v>
      </c>
      <c r="I18" s="12">
        <f>J18/14.695874</f>
        <v>0.010206946521180026</v>
      </c>
      <c r="J18" s="14">
        <v>0.15</v>
      </c>
      <c r="K18" s="13">
        <f>H18/100000</f>
        <v>0.01034218856258566</v>
      </c>
    </row>
    <row r="19" spans="2:11" ht="14.25" thickBot="1" thickTop="1">
      <c r="B19" s="15"/>
      <c r="G19" s="31"/>
      <c r="H19" s="17">
        <f>K19*100000</f>
        <v>1000</v>
      </c>
      <c r="I19" s="12">
        <f>J19/14.695874</f>
        <v>0.009869282834079824</v>
      </c>
      <c r="J19" s="13">
        <f>K19*14.5037737</f>
        <v>0.145037737</v>
      </c>
      <c r="K19" s="14">
        <v>0.01</v>
      </c>
    </row>
    <row r="20" ht="14.25" thickBot="1" thickTop="1">
      <c r="B20" s="15"/>
    </row>
    <row r="21" spans="2:5" ht="14.25" thickBot="1" thickTop="1">
      <c r="B21" s="27" t="s">
        <v>9</v>
      </c>
      <c r="C21" s="18"/>
      <c r="D21" s="27" t="s">
        <v>27</v>
      </c>
      <c r="E21" s="18"/>
    </row>
    <row r="22" spans="2:5" ht="15.75" thickBot="1" thickTop="1">
      <c r="B22" s="9" t="s">
        <v>28</v>
      </c>
      <c r="C22" s="9" t="s">
        <v>29</v>
      </c>
      <c r="D22" s="9" t="s">
        <v>30</v>
      </c>
      <c r="E22" s="9" t="s">
        <v>31</v>
      </c>
    </row>
    <row r="23" spans="2:5" ht="14.25" thickBot="1" thickTop="1">
      <c r="B23" s="8">
        <v>3000.18288</v>
      </c>
      <c r="C23" s="9">
        <f>B23*3.2808</f>
        <v>9842.999992704</v>
      </c>
      <c r="D23" s="9">
        <f>1000000/B23</f>
        <v>333.313014571965</v>
      </c>
      <c r="E23" s="9">
        <f>1000000/C23</f>
        <v>101.59504223724853</v>
      </c>
    </row>
    <row r="24" spans="2:5" ht="14.25" thickBot="1" thickTop="1">
      <c r="B24" s="9">
        <f>C24/3.2808</f>
        <v>3048.0370641306995</v>
      </c>
      <c r="C24" s="8">
        <v>10000</v>
      </c>
      <c r="D24" s="9">
        <f>1000000/B24</f>
        <v>328.08000000000004</v>
      </c>
      <c r="E24" s="9">
        <f>1000000/C24</f>
        <v>100</v>
      </c>
    </row>
    <row r="25" spans="2:5" ht="14.25" thickBot="1" thickTop="1">
      <c r="B25" s="9">
        <f>1000000/D25</f>
        <v>3030.3030303030305</v>
      </c>
      <c r="C25" s="9">
        <f>1000000/E25</f>
        <v>9941.818181818182</v>
      </c>
      <c r="D25" s="8">
        <v>330</v>
      </c>
      <c r="E25" s="9">
        <f>D25/3.2808</f>
        <v>100.58522311631309</v>
      </c>
    </row>
    <row r="26" spans="2:5" ht="14.25" thickBot="1" thickTop="1">
      <c r="B26" s="9">
        <f>1000000/D26</f>
        <v>3048.0370641306995</v>
      </c>
      <c r="C26" s="9">
        <f>1000000/E26</f>
        <v>10000</v>
      </c>
      <c r="D26" s="9">
        <f>E26*3.2808</f>
        <v>328.08000000000004</v>
      </c>
      <c r="E26" s="8">
        <v>100</v>
      </c>
    </row>
    <row r="27" ht="14.25" thickBot="1" thickTop="1"/>
    <row r="28" spans="2:4" ht="14.25" thickBot="1" thickTop="1">
      <c r="B28" s="22" t="s">
        <v>32</v>
      </c>
      <c r="C28" s="24"/>
      <c r="D28" s="18"/>
    </row>
    <row r="29" spans="2:4" ht="15.75" thickBot="1" thickTop="1">
      <c r="B29" s="25"/>
      <c r="C29" s="4" t="s">
        <v>33</v>
      </c>
      <c r="D29" s="4" t="s">
        <v>34</v>
      </c>
    </row>
    <row r="30" spans="2:4" ht="14.25" thickBot="1" thickTop="1">
      <c r="B30" s="25"/>
      <c r="C30" s="14">
        <v>5</v>
      </c>
      <c r="D30" s="13">
        <f>C30*2.388</f>
        <v>11.94</v>
      </c>
    </row>
    <row r="31" spans="2:4" ht="14.25" thickBot="1" thickTop="1">
      <c r="B31" s="26"/>
      <c r="C31" s="13">
        <f>D31*0.4187</f>
        <v>4.187</v>
      </c>
      <c r="D31" s="14">
        <v>10</v>
      </c>
    </row>
    <row r="32" ht="14.25" thickBot="1" thickTop="1"/>
    <row r="33" spans="2:4" ht="14.25" thickBot="1" thickTop="1">
      <c r="B33" s="22" t="s">
        <v>35</v>
      </c>
      <c r="C33" s="24"/>
      <c r="D33" s="18"/>
    </row>
    <row r="34" spans="2:4" ht="15.75" thickBot="1" thickTop="1">
      <c r="B34" s="25"/>
      <c r="C34" s="4" t="s">
        <v>36</v>
      </c>
      <c r="D34" s="4" t="s">
        <v>37</v>
      </c>
    </row>
    <row r="35" spans="2:4" ht="14.25" thickBot="1" thickTop="1">
      <c r="B35" s="25"/>
      <c r="C35" s="14">
        <v>0.7</v>
      </c>
      <c r="D35" s="4">
        <f>C35*0.2388</f>
        <v>0.16716</v>
      </c>
    </row>
    <row r="36" spans="2:4" ht="14.25" thickBot="1" thickTop="1">
      <c r="B36" s="26"/>
      <c r="C36" s="13">
        <f>D36*4.187</f>
        <v>0.62805</v>
      </c>
      <c r="D36" s="23">
        <v>0.15</v>
      </c>
    </row>
    <row r="37" ht="13.5" thickTop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juergen</dc:creator>
  <cp:keywords/>
  <dc:description/>
  <cp:lastModifiedBy>juergen</cp:lastModifiedBy>
  <cp:lastPrinted>2010-11-26T20:08:11Z</cp:lastPrinted>
  <dcterms:created xsi:type="dcterms:W3CDTF">2010-11-15T16:25:40Z</dcterms:created>
  <dcterms:modified xsi:type="dcterms:W3CDTF">2010-12-31T13:32:29Z</dcterms:modified>
  <cp:category/>
  <cp:version/>
  <cp:contentType/>
  <cp:contentStatus/>
</cp:coreProperties>
</file>