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4530" windowHeight="5460" activeTab="0"/>
  </bookViews>
  <sheets>
    <sheet name="VR_Hill-mean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<sst xmlns="http://schemas.openxmlformats.org/spreadsheetml/2006/main" count="43" uniqueCount="35">
  <si>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Minerale</t>
  </si>
  <si>
    <t>Quartz</t>
  </si>
  <si>
    <t>Hornblende</t>
  </si>
  <si>
    <t>Feldspar (mean)</t>
  </si>
  <si>
    <t>Mica-muscovite</t>
  </si>
  <si>
    <t>Mica-biotite</t>
  </si>
  <si>
    <t>Calcite</t>
  </si>
  <si>
    <t>Dolomite</t>
  </si>
  <si>
    <t>Anhydrite</t>
  </si>
  <si>
    <t>volume fraction</t>
  </si>
  <si>
    <t>parallel</t>
  </si>
  <si>
    <t>Hill</t>
  </si>
  <si>
    <t>Pyroxene</t>
  </si>
  <si>
    <t xml:space="preserve">Olivine </t>
  </si>
  <si>
    <r>
      <t>thermal conductivity in W m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 K</t>
    </r>
    <r>
      <rPr>
        <vertAlign val="superscript"/>
        <sz val="12"/>
        <rFont val="Arial"/>
        <family val="2"/>
      </rPr>
      <t>-1</t>
    </r>
  </si>
  <si>
    <r>
      <t xml:space="preserve">compressional modulus </t>
    </r>
    <r>
      <rPr>
        <i/>
        <sz val="12"/>
        <rFont val="Arial"/>
        <family val="2"/>
      </rPr>
      <t>k</t>
    </r>
    <r>
      <rPr>
        <sz val="12"/>
        <rFont val="Arial"/>
        <family val="2"/>
      </rPr>
      <t xml:space="preserve"> in GPa</t>
    </r>
  </si>
  <si>
    <t>shear modulus µ in GPa</t>
  </si>
  <si>
    <r>
      <t>r</t>
    </r>
    <r>
      <rPr>
        <sz val="12"/>
        <rFont val="Arial"/>
        <family val="2"/>
      </rPr>
      <t xml:space="preserve"> in g cm</t>
    </r>
    <r>
      <rPr>
        <vertAlign val="superscript"/>
        <sz val="12"/>
        <rFont val="MS Sans Serif"/>
        <family val="2"/>
      </rPr>
      <t>-3</t>
    </r>
  </si>
  <si>
    <r>
      <t xml:space="preserve">l </t>
    </r>
    <r>
      <rPr>
        <sz val="12"/>
        <rFont val="Arial"/>
        <family val="2"/>
      </rPr>
      <t>in W m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 xml:space="preserve"> K</t>
    </r>
    <r>
      <rPr>
        <vertAlign val="superscript"/>
        <sz val="12"/>
        <rFont val="Arial"/>
        <family val="2"/>
      </rPr>
      <t>-1</t>
    </r>
  </si>
  <si>
    <r>
      <t>k</t>
    </r>
    <r>
      <rPr>
        <sz val="12"/>
        <rFont val="Arial"/>
        <family val="2"/>
      </rPr>
      <t xml:space="preserve"> in GPa</t>
    </r>
  </si>
  <si>
    <r>
      <t xml:space="preserve">µ </t>
    </r>
    <r>
      <rPr>
        <sz val="12"/>
        <rFont val="Arial"/>
        <family val="2"/>
      </rPr>
      <t>in GPa</t>
    </r>
  </si>
  <si>
    <r>
      <t xml:space="preserve">r  </t>
    </r>
    <r>
      <rPr>
        <sz val="12"/>
        <rFont val="Arial"/>
        <family val="2"/>
      </rPr>
      <t>in g cm</t>
    </r>
    <r>
      <rPr>
        <vertAlign val="superscript"/>
        <sz val="12"/>
        <rFont val="Arial"/>
        <family val="2"/>
      </rPr>
      <t>-3</t>
    </r>
  </si>
  <si>
    <r>
      <t>compressional wave velocity in m s</t>
    </r>
    <r>
      <rPr>
        <vertAlign val="superscript"/>
        <sz val="12"/>
        <rFont val="Arial"/>
        <family val="2"/>
      </rPr>
      <t>-1</t>
    </r>
  </si>
  <si>
    <t>perpendicular</t>
  </si>
  <si>
    <t>1/perpendicular</t>
  </si>
  <si>
    <t>Voigt-Reuss_Hill mean</t>
  </si>
  <si>
    <t>Given are as input the mineral properties (elastic moduli, density, thermal conductivity)</t>
  </si>
  <si>
    <t>the table contains mean values, you can change the values.</t>
  </si>
  <si>
    <t xml:space="preserve">Sum must be 1.000  </t>
  </si>
  <si>
    <t>With this step you can</t>
  </si>
  <si>
    <t>with volume fractions</t>
  </si>
  <si>
    <t>Results:</t>
  </si>
  <si>
    <t>"compose" your rock</t>
  </si>
  <si>
    <t>The worksheet calculates the Voigt-Reuss-Hill mean for thermal conductivity, compressional and shear modulus. With the calculated density the velocities are given.</t>
  </si>
  <si>
    <t>For calculation as maximum 10 components are possible.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</si>
</sst>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3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MS Sans Serif"/>
      <family val="0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Symbol"/>
      <family val="1"/>
    </font>
    <font>
      <b/>
      <sz val="13.5"/>
      <name val="MS Sans Serif"/>
      <family val="2"/>
    </font>
    <font>
      <b/>
      <sz val="12"/>
      <name val="MS Sans Serif"/>
      <family val="0"/>
    </font>
    <font>
      <vertAlign val="superscript"/>
      <sz val="12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Dash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8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6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9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11" fontId="0" fillId="0" borderId="10" xfId="0" applyNumberFormat="1" applyBorder="1" applyAlignment="1">
      <alignment/>
    </xf>
    <xf numFmtId="11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24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Border="1" applyAlignment="1">
      <alignment/>
    </xf>
    <xf numFmtId="11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2" fontId="0" fillId="24" borderId="13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2" fontId="0" fillId="24" borderId="11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26" fillId="0" borderId="14" xfId="0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1" fontId="29" fillId="0" borderId="17" xfId="0" applyNumberFormat="1" applyFont="1" applyBorder="1" applyAlignment="1">
      <alignment horizontal="center" wrapText="1"/>
    </xf>
    <xf numFmtId="0" fontId="0" fillId="0" borderId="13" xfId="0" applyFill="1" applyBorder="1" applyAlignment="1">
      <alignment/>
    </xf>
    <xf numFmtId="165" fontId="7" fillId="0" borderId="12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29" fillId="0" borderId="22" xfId="0" applyNumberFormat="1" applyFont="1" applyBorder="1" applyAlignment="1">
      <alignment/>
    </xf>
    <xf numFmtId="165" fontId="26" fillId="0" borderId="23" xfId="0" applyNumberFormat="1" applyFont="1" applyBorder="1" applyAlignment="1">
      <alignment/>
    </xf>
    <xf numFmtId="165" fontId="26" fillId="0" borderId="24" xfId="0" applyNumberFormat="1" applyFont="1" applyBorder="1" applyAlignment="1">
      <alignment/>
    </xf>
    <xf numFmtId="0" fontId="29" fillId="0" borderId="23" xfId="0" applyFont="1" applyBorder="1" applyAlignment="1">
      <alignment/>
    </xf>
    <xf numFmtId="2" fontId="26" fillId="0" borderId="23" xfId="0" applyNumberFormat="1" applyFont="1" applyBorder="1" applyAlignment="1">
      <alignment/>
    </xf>
    <xf numFmtId="0" fontId="24" fillId="0" borderId="17" xfId="0" applyFont="1" applyBorder="1" applyAlignment="1">
      <alignment wrapText="1"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32" fillId="0" borderId="25" xfId="0" applyFont="1" applyBorder="1" applyAlignment="1">
      <alignment/>
    </xf>
    <xf numFmtId="0" fontId="7" fillId="0" borderId="0" xfId="0" applyFont="1" applyAlignment="1">
      <alignment/>
    </xf>
    <xf numFmtId="0" fontId="33" fillId="0" borderId="18" xfId="0" applyFont="1" applyBorder="1" applyAlignment="1">
      <alignment horizontal="left"/>
    </xf>
  </cellXfs>
  <cellStyles count="50">
    <cellStyle name="Normal" xfId="0"/>
    <cellStyle name="_Sheet3" xfId="15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workbookViewId="0" topLeftCell="A1">
      <selection activeCell="H27" sqref="H27"/>
    </sheetView>
  </sheetViews>
  <sheetFormatPr defaultColWidth="11.421875" defaultRowHeight="12.75"/>
  <cols>
    <col min="1" max="1" width="11.57421875" style="0" bestFit="1" customWidth="1"/>
    <col min="2" max="2" width="21.28125" style="0" customWidth="1"/>
    <col min="3" max="5" width="13.7109375" style="0" customWidth="1"/>
    <col min="6" max="6" width="13.8515625" style="0" customWidth="1"/>
    <col min="7" max="7" width="16.57421875" style="0" customWidth="1"/>
    <col min="8" max="8" width="19.7109375" style="0" customWidth="1"/>
    <col min="9" max="9" width="6.7109375" style="0" customWidth="1"/>
    <col min="10" max="22" width="13.7109375" style="0" customWidth="1"/>
    <col min="23" max="25" width="12.7109375" style="0" customWidth="1"/>
    <col min="28" max="28" width="22.8515625" style="0" customWidth="1"/>
  </cols>
  <sheetData>
    <row r="1" spans="1:30" ht="19.5">
      <c r="A1" s="20" t="s">
        <v>25</v>
      </c>
      <c r="B1" s="4"/>
      <c r="J1" s="9"/>
      <c r="K1" s="9"/>
      <c r="L1" s="8"/>
      <c r="M1" s="8"/>
      <c r="N1" s="8"/>
      <c r="O1" s="8"/>
      <c r="Q1" s="1"/>
      <c r="R1" s="1"/>
      <c r="AA1" s="7"/>
      <c r="AB1" s="5"/>
      <c r="AC1" s="5"/>
      <c r="AD1" s="5"/>
    </row>
    <row r="2" spans="1:31" ht="12.75">
      <c r="A2" s="4"/>
      <c r="B2" s="80" t="s">
        <v>33</v>
      </c>
      <c r="C2" s="4"/>
      <c r="D2" s="4"/>
      <c r="E2" s="4"/>
      <c r="F2" s="4"/>
      <c r="G2" s="4"/>
      <c r="H2" s="4"/>
      <c r="I2" s="4"/>
      <c r="J2" s="9"/>
      <c r="K2" s="9"/>
      <c r="L2" s="9"/>
      <c r="M2" s="9"/>
      <c r="N2" s="9"/>
      <c r="O2" s="9"/>
      <c r="P2" s="4"/>
      <c r="Q2" s="4"/>
      <c r="R2" s="10"/>
      <c r="S2" s="10"/>
      <c r="T2" s="4"/>
      <c r="U2" s="4"/>
      <c r="V2" s="4"/>
      <c r="W2" s="4"/>
      <c r="AA2" s="6"/>
      <c r="AB2" s="5"/>
      <c r="AC2" s="5"/>
      <c r="AD2" s="5"/>
      <c r="AE2" s="5"/>
    </row>
    <row r="3" spans="2:18" ht="12.75">
      <c r="B3" t="s">
        <v>34</v>
      </c>
      <c r="H3" s="3"/>
      <c r="I3" s="3"/>
      <c r="J3" s="9"/>
      <c r="K3" s="8"/>
      <c r="L3" s="8"/>
      <c r="M3" s="8"/>
      <c r="N3" s="8"/>
      <c r="O3" s="8"/>
      <c r="Q3" s="1"/>
      <c r="R3" s="1"/>
    </row>
    <row r="4" spans="1:18" ht="13.5" thickBot="1">
      <c r="A4" s="4"/>
      <c r="B4" s="4"/>
      <c r="H4" s="3"/>
      <c r="I4" s="3"/>
      <c r="J4" s="9"/>
      <c r="K4" s="8"/>
      <c r="L4" s="8"/>
      <c r="M4" s="8"/>
      <c r="N4" s="8"/>
      <c r="O4" s="8"/>
      <c r="Q4" s="1"/>
      <c r="R4" s="1"/>
    </row>
    <row r="5" spans="2:18" ht="13.5" thickTop="1">
      <c r="B5" s="11" t="s">
        <v>26</v>
      </c>
      <c r="C5" s="11"/>
      <c r="D5" s="12"/>
      <c r="E5" s="11"/>
      <c r="F5" s="28"/>
      <c r="G5" s="41"/>
      <c r="H5" s="28" t="s">
        <v>29</v>
      </c>
      <c r="I5" s="3"/>
      <c r="J5" s="9"/>
      <c r="K5" s="8"/>
      <c r="L5" s="8"/>
      <c r="M5" s="8"/>
      <c r="N5" s="8"/>
      <c r="O5" s="8"/>
      <c r="Q5" s="1"/>
      <c r="R5" s="1"/>
    </row>
    <row r="6" spans="2:18" ht="12.75">
      <c r="B6" s="14"/>
      <c r="C6" s="15" t="s">
        <v>27</v>
      </c>
      <c r="D6" s="17"/>
      <c r="E6" s="15"/>
      <c r="F6" s="34"/>
      <c r="G6" s="35"/>
      <c r="H6" s="29" t="s">
        <v>32</v>
      </c>
      <c r="I6" s="3"/>
      <c r="J6" s="9"/>
      <c r="K6" s="8"/>
      <c r="L6" s="8"/>
      <c r="M6" s="8"/>
      <c r="N6" s="8"/>
      <c r="O6" s="8"/>
      <c r="Q6" s="1"/>
      <c r="R6" s="1"/>
    </row>
    <row r="7" spans="2:18" ht="13.5" thickBot="1">
      <c r="B7" s="36"/>
      <c r="C7" s="15"/>
      <c r="D7" s="15"/>
      <c r="E7" s="15"/>
      <c r="F7" s="35"/>
      <c r="G7" s="35"/>
      <c r="H7" s="29" t="s">
        <v>30</v>
      </c>
      <c r="I7" s="3"/>
      <c r="J7" s="9"/>
      <c r="K7" s="8"/>
      <c r="L7" s="8"/>
      <c r="M7" s="8"/>
      <c r="N7" s="8"/>
      <c r="O7" s="8"/>
      <c r="Q7" s="1"/>
      <c r="R7" s="1"/>
    </row>
    <row r="8" spans="2:22" s="22" customFormat="1" ht="20.25" thickBot="1" thickTop="1">
      <c r="B8" s="13" t="s">
        <v>0</v>
      </c>
      <c r="C8" s="31" t="s">
        <v>17</v>
      </c>
      <c r="D8" s="31" t="s">
        <v>18</v>
      </c>
      <c r="E8" s="32" t="s">
        <v>19</v>
      </c>
      <c r="F8" s="33" t="s">
        <v>20</v>
      </c>
      <c r="G8" s="42"/>
      <c r="H8" s="44" t="s">
        <v>9</v>
      </c>
      <c r="I8" s="26"/>
      <c r="J8" s="71" t="s">
        <v>14</v>
      </c>
      <c r="K8" s="72"/>
      <c r="L8" s="72"/>
      <c r="M8" s="71" t="s">
        <v>15</v>
      </c>
      <c r="N8" s="72"/>
      <c r="O8" s="73"/>
      <c r="P8" s="74" t="s">
        <v>16</v>
      </c>
      <c r="Q8" s="75"/>
      <c r="R8" s="75"/>
      <c r="S8" s="76" t="s">
        <v>21</v>
      </c>
      <c r="T8" s="74" t="s">
        <v>22</v>
      </c>
      <c r="U8" s="77"/>
      <c r="V8" s="78"/>
    </row>
    <row r="9" spans="1:22" ht="13.5" thickTop="1">
      <c r="A9" s="4"/>
      <c r="B9" s="16"/>
      <c r="C9" s="45"/>
      <c r="D9" s="45"/>
      <c r="E9" s="45"/>
      <c r="F9" s="45"/>
      <c r="G9" s="35"/>
      <c r="H9" s="30"/>
      <c r="I9" s="19"/>
      <c r="J9" s="46" t="s">
        <v>10</v>
      </c>
      <c r="K9" s="47" t="s">
        <v>24</v>
      </c>
      <c r="L9" s="47" t="s">
        <v>11</v>
      </c>
      <c r="M9" s="46" t="s">
        <v>10</v>
      </c>
      <c r="N9" s="47" t="s">
        <v>24</v>
      </c>
      <c r="O9" s="69" t="s">
        <v>11</v>
      </c>
      <c r="P9" s="49" t="s">
        <v>10</v>
      </c>
      <c r="Q9" s="49" t="s">
        <v>24</v>
      </c>
      <c r="R9" s="50" t="s">
        <v>11</v>
      </c>
      <c r="S9" s="30"/>
      <c r="T9" s="49" t="s">
        <v>10</v>
      </c>
      <c r="U9" s="49" t="s">
        <v>23</v>
      </c>
      <c r="V9" s="51" t="s">
        <v>11</v>
      </c>
    </row>
    <row r="10" spans="2:22" ht="12.75">
      <c r="B10" s="45" t="s">
        <v>1</v>
      </c>
      <c r="C10" s="37">
        <v>2.65</v>
      </c>
      <c r="D10" s="38">
        <v>7</v>
      </c>
      <c r="E10" s="37">
        <v>38</v>
      </c>
      <c r="F10" s="37">
        <v>43</v>
      </c>
      <c r="G10" s="35"/>
      <c r="H10" s="38">
        <v>0.5</v>
      </c>
      <c r="I10" s="23"/>
      <c r="J10" s="46">
        <f>H10*D10</f>
        <v>3.5</v>
      </c>
      <c r="K10" s="52">
        <f aca="true" t="shared" si="0" ref="K10:K19">H10/D10</f>
        <v>0.07142857142857142</v>
      </c>
      <c r="L10" s="48"/>
      <c r="M10" s="70">
        <f aca="true" t="shared" si="1" ref="M10:M19">H10*E10</f>
        <v>19</v>
      </c>
      <c r="N10" s="48">
        <f aca="true" t="shared" si="2" ref="N10:N19">H10/E10</f>
        <v>0.013157894736842105</v>
      </c>
      <c r="O10" s="69"/>
      <c r="P10" s="48">
        <f aca="true" t="shared" si="3" ref="P10:P19">H10*F10</f>
        <v>21.5</v>
      </c>
      <c r="Q10" s="48">
        <f aca="true" t="shared" si="4" ref="Q10:Q18">H10/F10</f>
        <v>0.011627906976744186</v>
      </c>
      <c r="R10" s="53"/>
      <c r="S10" s="18">
        <f aca="true" t="shared" si="5" ref="S10:S19">H10*C10</f>
        <v>1.325</v>
      </c>
      <c r="T10" s="50"/>
      <c r="U10" s="50"/>
      <c r="V10" s="51"/>
    </row>
    <row r="11" spans="2:22" ht="12.75">
      <c r="B11" s="45" t="s">
        <v>13</v>
      </c>
      <c r="C11" s="37">
        <v>3.22</v>
      </c>
      <c r="D11" s="38">
        <v>4.1</v>
      </c>
      <c r="E11" s="37">
        <v>130</v>
      </c>
      <c r="F11" s="37">
        <v>80</v>
      </c>
      <c r="G11" s="35"/>
      <c r="H11" s="38">
        <v>0</v>
      </c>
      <c r="I11" s="23"/>
      <c r="J11" s="46">
        <f aca="true" t="shared" si="6" ref="J11:J19">D11*H11</f>
        <v>0</v>
      </c>
      <c r="K11" s="52">
        <f t="shared" si="0"/>
        <v>0</v>
      </c>
      <c r="L11" s="48"/>
      <c r="M11" s="70">
        <f t="shared" si="1"/>
        <v>0</v>
      </c>
      <c r="N11" s="48">
        <f t="shared" si="2"/>
        <v>0</v>
      </c>
      <c r="O11" s="69"/>
      <c r="P11" s="48">
        <f t="shared" si="3"/>
        <v>0</v>
      </c>
      <c r="Q11" s="48">
        <f t="shared" si="4"/>
        <v>0</v>
      </c>
      <c r="R11" s="53"/>
      <c r="S11" s="18">
        <f t="shared" si="5"/>
        <v>0</v>
      </c>
      <c r="T11" s="50"/>
      <c r="U11" s="50"/>
      <c r="V11" s="51"/>
    </row>
    <row r="12" spans="2:22" ht="12.75">
      <c r="B12" s="45" t="s">
        <v>12</v>
      </c>
      <c r="C12" s="37">
        <v>3.29</v>
      </c>
      <c r="D12" s="38">
        <v>4.63</v>
      </c>
      <c r="E12" s="37">
        <v>102</v>
      </c>
      <c r="F12" s="37">
        <v>60</v>
      </c>
      <c r="G12" s="35"/>
      <c r="H12" s="38">
        <v>0</v>
      </c>
      <c r="I12" s="23"/>
      <c r="J12" s="46">
        <f t="shared" si="6"/>
        <v>0</v>
      </c>
      <c r="K12" s="52">
        <f t="shared" si="0"/>
        <v>0</v>
      </c>
      <c r="L12" s="48"/>
      <c r="M12" s="70">
        <f t="shared" si="1"/>
        <v>0</v>
      </c>
      <c r="N12" s="48">
        <f t="shared" si="2"/>
        <v>0</v>
      </c>
      <c r="O12" s="69"/>
      <c r="P12" s="48">
        <f t="shared" si="3"/>
        <v>0</v>
      </c>
      <c r="Q12" s="48">
        <f t="shared" si="4"/>
        <v>0</v>
      </c>
      <c r="R12" s="53"/>
      <c r="S12" s="18">
        <f t="shared" si="5"/>
        <v>0</v>
      </c>
      <c r="T12" s="50"/>
      <c r="U12" s="50"/>
      <c r="V12" s="51"/>
    </row>
    <row r="13" spans="2:22" ht="12.75">
      <c r="B13" s="45" t="s">
        <v>2</v>
      </c>
      <c r="C13" s="37">
        <v>3.12</v>
      </c>
      <c r="D13" s="38">
        <v>2.81</v>
      </c>
      <c r="E13" s="37">
        <v>87</v>
      </c>
      <c r="F13" s="37">
        <v>43</v>
      </c>
      <c r="G13" s="35"/>
      <c r="H13" s="38">
        <v>0</v>
      </c>
      <c r="I13" s="23"/>
      <c r="J13" s="46">
        <f t="shared" si="6"/>
        <v>0</v>
      </c>
      <c r="K13" s="52">
        <f t="shared" si="0"/>
        <v>0</v>
      </c>
      <c r="L13" s="48"/>
      <c r="M13" s="70">
        <f t="shared" si="1"/>
        <v>0</v>
      </c>
      <c r="N13" s="48">
        <f t="shared" si="2"/>
        <v>0</v>
      </c>
      <c r="O13" s="69"/>
      <c r="P13" s="48">
        <f t="shared" si="3"/>
        <v>0</v>
      </c>
      <c r="Q13" s="48">
        <f t="shared" si="4"/>
        <v>0</v>
      </c>
      <c r="R13" s="53"/>
      <c r="S13" s="18">
        <f t="shared" si="5"/>
        <v>0</v>
      </c>
      <c r="T13" s="50"/>
      <c r="U13" s="50"/>
      <c r="V13" s="51"/>
    </row>
    <row r="14" spans="2:22" ht="12.75">
      <c r="B14" s="45" t="s">
        <v>3</v>
      </c>
      <c r="C14" s="37">
        <v>2.62</v>
      </c>
      <c r="D14" s="38">
        <v>2.2</v>
      </c>
      <c r="E14" s="37">
        <v>50</v>
      </c>
      <c r="F14" s="37">
        <v>20</v>
      </c>
      <c r="G14" s="35"/>
      <c r="H14" s="38">
        <v>0.3</v>
      </c>
      <c r="I14" s="23"/>
      <c r="J14" s="46">
        <f t="shared" si="6"/>
        <v>0.66</v>
      </c>
      <c r="K14" s="52">
        <f t="shared" si="0"/>
        <v>0.13636363636363635</v>
      </c>
      <c r="L14" s="48"/>
      <c r="M14" s="70">
        <f t="shared" si="1"/>
        <v>15</v>
      </c>
      <c r="N14" s="48">
        <f t="shared" si="2"/>
        <v>0.006</v>
      </c>
      <c r="O14" s="69"/>
      <c r="P14" s="48">
        <f t="shared" si="3"/>
        <v>6</v>
      </c>
      <c r="Q14" s="48">
        <f t="shared" si="4"/>
        <v>0.015</v>
      </c>
      <c r="R14" s="53"/>
      <c r="S14" s="18">
        <f t="shared" si="5"/>
        <v>0.786</v>
      </c>
      <c r="T14" s="50"/>
      <c r="U14" s="50"/>
      <c r="V14" s="51"/>
    </row>
    <row r="15" spans="2:22" ht="12.75">
      <c r="B15" s="45" t="s">
        <v>4</v>
      </c>
      <c r="C15" s="37">
        <v>2.79</v>
      </c>
      <c r="D15" s="38">
        <v>2.28</v>
      </c>
      <c r="E15" s="37">
        <v>52</v>
      </c>
      <c r="F15" s="37">
        <v>32</v>
      </c>
      <c r="G15" s="35"/>
      <c r="H15" s="38">
        <v>0.2</v>
      </c>
      <c r="I15" s="23"/>
      <c r="J15" s="46">
        <f t="shared" si="6"/>
        <v>0.45599999999999996</v>
      </c>
      <c r="K15" s="52">
        <f t="shared" si="0"/>
        <v>0.08771929824561404</v>
      </c>
      <c r="L15" s="48"/>
      <c r="M15" s="70">
        <f t="shared" si="1"/>
        <v>10.4</v>
      </c>
      <c r="N15" s="48">
        <f t="shared" si="2"/>
        <v>0.0038461538461538464</v>
      </c>
      <c r="O15" s="69"/>
      <c r="P15" s="48">
        <f t="shared" si="3"/>
        <v>6.4</v>
      </c>
      <c r="Q15" s="48">
        <f t="shared" si="4"/>
        <v>0.00625</v>
      </c>
      <c r="R15" s="53"/>
      <c r="S15" s="18">
        <f t="shared" si="5"/>
        <v>0.558</v>
      </c>
      <c r="T15" s="50"/>
      <c r="U15" s="50"/>
      <c r="V15" s="51"/>
    </row>
    <row r="16" spans="2:22" ht="12.75">
      <c r="B16" s="45" t="s">
        <v>5</v>
      </c>
      <c r="C16" s="37">
        <v>3.05</v>
      </c>
      <c r="D16" s="38">
        <v>2</v>
      </c>
      <c r="E16" s="37">
        <v>51</v>
      </c>
      <c r="F16" s="37">
        <v>25</v>
      </c>
      <c r="G16" s="35"/>
      <c r="H16" s="38">
        <v>0</v>
      </c>
      <c r="I16" s="23"/>
      <c r="J16" s="46">
        <f t="shared" si="6"/>
        <v>0</v>
      </c>
      <c r="K16" s="52">
        <f t="shared" si="0"/>
        <v>0</v>
      </c>
      <c r="L16" s="48"/>
      <c r="M16" s="70">
        <f t="shared" si="1"/>
        <v>0</v>
      </c>
      <c r="N16" s="48">
        <f t="shared" si="2"/>
        <v>0</v>
      </c>
      <c r="O16" s="69"/>
      <c r="P16" s="48">
        <f t="shared" si="3"/>
        <v>0</v>
      </c>
      <c r="Q16" s="48">
        <f t="shared" si="4"/>
        <v>0</v>
      </c>
      <c r="R16" s="53"/>
      <c r="S16" s="18">
        <f t="shared" si="5"/>
        <v>0</v>
      </c>
      <c r="T16" s="50"/>
      <c r="U16" s="50"/>
      <c r="V16" s="51"/>
    </row>
    <row r="17" spans="2:22" ht="12.75">
      <c r="B17" s="45" t="s">
        <v>6</v>
      </c>
      <c r="C17" s="37">
        <v>2.71</v>
      </c>
      <c r="D17" s="38">
        <v>3.59</v>
      </c>
      <c r="E17" s="37">
        <v>77</v>
      </c>
      <c r="F17" s="37">
        <v>32</v>
      </c>
      <c r="G17" s="35"/>
      <c r="H17" s="38">
        <v>0</v>
      </c>
      <c r="I17" s="23"/>
      <c r="J17" s="46">
        <f t="shared" si="6"/>
        <v>0</v>
      </c>
      <c r="K17" s="52">
        <f t="shared" si="0"/>
        <v>0</v>
      </c>
      <c r="L17" s="48"/>
      <c r="M17" s="70">
        <f t="shared" si="1"/>
        <v>0</v>
      </c>
      <c r="N17" s="48">
        <f t="shared" si="2"/>
        <v>0</v>
      </c>
      <c r="O17" s="69"/>
      <c r="P17" s="48">
        <f t="shared" si="3"/>
        <v>0</v>
      </c>
      <c r="Q17" s="48">
        <f t="shared" si="4"/>
        <v>0</v>
      </c>
      <c r="R17" s="53"/>
      <c r="S17" s="18">
        <f t="shared" si="5"/>
        <v>0</v>
      </c>
      <c r="T17" s="50"/>
      <c r="U17" s="50"/>
      <c r="V17" s="51"/>
    </row>
    <row r="18" spans="2:22" ht="12.75">
      <c r="B18" s="45" t="s">
        <v>7</v>
      </c>
      <c r="C18" s="37">
        <v>2.87</v>
      </c>
      <c r="D18" s="38">
        <v>5.5</v>
      </c>
      <c r="E18" s="37">
        <v>95</v>
      </c>
      <c r="F18" s="37">
        <v>45</v>
      </c>
      <c r="G18" s="35"/>
      <c r="H18" s="38">
        <v>0</v>
      </c>
      <c r="I18" s="23"/>
      <c r="J18" s="46">
        <f t="shared" si="6"/>
        <v>0</v>
      </c>
      <c r="K18" s="52">
        <f t="shared" si="0"/>
        <v>0</v>
      </c>
      <c r="L18" s="48"/>
      <c r="M18" s="70">
        <f t="shared" si="1"/>
        <v>0</v>
      </c>
      <c r="N18" s="48">
        <f t="shared" si="2"/>
        <v>0</v>
      </c>
      <c r="O18" s="69"/>
      <c r="P18" s="48">
        <f t="shared" si="3"/>
        <v>0</v>
      </c>
      <c r="Q18" s="48">
        <f t="shared" si="4"/>
        <v>0</v>
      </c>
      <c r="R18" s="53"/>
      <c r="S18" s="18">
        <f t="shared" si="5"/>
        <v>0</v>
      </c>
      <c r="T18" s="50"/>
      <c r="U18" s="50"/>
      <c r="V18" s="51"/>
    </row>
    <row r="19" spans="2:22" ht="13.5" thickBot="1">
      <c r="B19" s="13" t="s">
        <v>8</v>
      </c>
      <c r="C19" s="39">
        <v>2.98</v>
      </c>
      <c r="D19" s="40">
        <v>4.76</v>
      </c>
      <c r="E19" s="39">
        <v>56</v>
      </c>
      <c r="F19" s="39">
        <v>29</v>
      </c>
      <c r="G19" s="35"/>
      <c r="H19" s="40">
        <v>0</v>
      </c>
      <c r="I19" s="23"/>
      <c r="J19" s="46">
        <f t="shared" si="6"/>
        <v>0</v>
      </c>
      <c r="K19" s="52">
        <f t="shared" si="0"/>
        <v>0</v>
      </c>
      <c r="L19" s="48"/>
      <c r="M19" s="70">
        <f t="shared" si="1"/>
        <v>0</v>
      </c>
      <c r="N19" s="48">
        <f t="shared" si="2"/>
        <v>0</v>
      </c>
      <c r="O19" s="69"/>
      <c r="P19" s="48">
        <f t="shared" si="3"/>
        <v>0</v>
      </c>
      <c r="Q19" s="48">
        <v>0</v>
      </c>
      <c r="R19" s="53"/>
      <c r="S19" s="18">
        <f t="shared" si="5"/>
        <v>0</v>
      </c>
      <c r="T19" s="50"/>
      <c r="U19" s="50"/>
      <c r="V19" s="51"/>
    </row>
    <row r="20" spans="7:22" ht="14.25" thickBot="1" thickTop="1">
      <c r="G20" s="81" t="s">
        <v>28</v>
      </c>
      <c r="H20" s="43">
        <f>SUM(H10:H19)</f>
        <v>1</v>
      </c>
      <c r="I20" s="23"/>
      <c r="J20" s="46"/>
      <c r="K20" s="52"/>
      <c r="L20" s="48"/>
      <c r="M20" s="48"/>
      <c r="N20" s="48"/>
      <c r="O20" s="48"/>
      <c r="P20" s="50"/>
      <c r="Q20" s="53"/>
      <c r="R20" s="53"/>
      <c r="S20" s="50"/>
      <c r="T20" s="50"/>
      <c r="U20" s="50"/>
      <c r="V20" s="51"/>
    </row>
    <row r="21" spans="9:22" ht="14.25" thickBot="1" thickTop="1">
      <c r="I21" s="24"/>
      <c r="J21" s="54"/>
      <c r="K21" s="55"/>
      <c r="L21" s="55"/>
      <c r="M21" s="55"/>
      <c r="N21" s="55"/>
      <c r="O21" s="55"/>
      <c r="P21" s="56"/>
      <c r="Q21" s="56"/>
      <c r="R21" s="57"/>
      <c r="S21" s="56"/>
      <c r="T21" s="56"/>
      <c r="U21" s="56"/>
      <c r="V21" s="58"/>
    </row>
    <row r="22" spans="7:22" ht="15.75">
      <c r="G22" s="27"/>
      <c r="H22" s="24"/>
      <c r="I22" s="24"/>
      <c r="J22" s="79" t="s">
        <v>31</v>
      </c>
      <c r="K22" s="65"/>
      <c r="L22" s="65"/>
      <c r="M22" s="65"/>
      <c r="N22" s="65"/>
      <c r="O22" s="65"/>
      <c r="P22" s="66"/>
      <c r="Q22" s="66"/>
      <c r="R22" s="67"/>
      <c r="S22" s="66"/>
      <c r="T22" s="66"/>
      <c r="U22" s="66"/>
      <c r="V22" s="68"/>
    </row>
    <row r="23" spans="6:22" ht="12.75">
      <c r="F23" s="4"/>
      <c r="H23" s="24"/>
      <c r="I23" s="24"/>
      <c r="J23" s="54"/>
      <c r="K23" s="55"/>
      <c r="L23" s="55"/>
      <c r="M23" s="55"/>
      <c r="N23" s="55"/>
      <c r="O23" s="55"/>
      <c r="P23" s="56"/>
      <c r="Q23" s="56"/>
      <c r="R23" s="57"/>
      <c r="S23" s="56"/>
      <c r="T23" s="56"/>
      <c r="U23" s="56"/>
      <c r="V23" s="58"/>
    </row>
    <row r="24" spans="8:23" ht="13.5" thickBot="1">
      <c r="H24" s="25"/>
      <c r="I24" s="25"/>
      <c r="J24" s="59">
        <f>SUM(J10:J19)</f>
        <v>4.616</v>
      </c>
      <c r="K24" s="60">
        <f>1/(SUM(K10:K19))</f>
        <v>3.3839629915188896</v>
      </c>
      <c r="L24" s="60">
        <f>(J24+K24)/2</f>
        <v>3.9999814957594446</v>
      </c>
      <c r="M24" s="61">
        <f>SUM(M10:M19)</f>
        <v>44.4</v>
      </c>
      <c r="N24" s="61">
        <f>1/(SUM(N10:N19))</f>
        <v>43.470608940513905</v>
      </c>
      <c r="O24" s="61">
        <f>(M24+N24)/2</f>
        <v>43.93530447025695</v>
      </c>
      <c r="P24" s="61">
        <f>SUM(P10:P19)</f>
        <v>33.9</v>
      </c>
      <c r="Q24" s="61">
        <f>1/(SUM(Q10:Q19))</f>
        <v>30.415561450044212</v>
      </c>
      <c r="R24" s="61">
        <f>(P24+Q24)/2</f>
        <v>32.15778072502211</v>
      </c>
      <c r="S24" s="62">
        <f>SUM(S10:S21)</f>
        <v>2.6689999999999996</v>
      </c>
      <c r="T24" s="63">
        <f>1000*((M24+4*P24/3)/S24)^0.5</f>
        <v>5794.016370576657</v>
      </c>
      <c r="U24" s="63">
        <f>1000*((N24+4*Q24/3)/S24)^0.5</f>
        <v>5610.856670706179</v>
      </c>
      <c r="V24" s="64">
        <f>1000*((O24+4*R24/3)/S24)^0.5</f>
        <v>5703.171849143173</v>
      </c>
      <c r="W24" s="3"/>
    </row>
    <row r="25" spans="10:23" ht="13.5" thickTop="1">
      <c r="J25" s="8"/>
      <c r="K25" s="8"/>
      <c r="L25" s="8"/>
      <c r="M25" s="8"/>
      <c r="N25" s="8"/>
      <c r="O25" s="8"/>
      <c r="W25" s="3"/>
    </row>
    <row r="26" spans="1:23" ht="12.75">
      <c r="A26" s="4"/>
      <c r="H26" s="8"/>
      <c r="I26" s="8"/>
      <c r="J26" s="8"/>
      <c r="K26" s="8"/>
      <c r="L26" s="8"/>
      <c r="M26" s="8"/>
      <c r="N26" s="8"/>
      <c r="O26" s="8"/>
      <c r="W26" s="3"/>
    </row>
    <row r="27" spans="8:23" ht="12.75">
      <c r="H27" s="8"/>
      <c r="I27" s="8"/>
      <c r="J27" s="8"/>
      <c r="K27" s="8"/>
      <c r="L27" s="8"/>
      <c r="M27" s="8"/>
      <c r="N27" s="8"/>
      <c r="O27" s="8"/>
      <c r="W27" s="3"/>
    </row>
    <row r="28" spans="8:23" ht="12.75">
      <c r="H28" s="8"/>
      <c r="I28" s="8"/>
      <c r="J28" s="8"/>
      <c r="K28" s="8"/>
      <c r="L28" s="8"/>
      <c r="M28" s="8"/>
      <c r="N28" s="8"/>
      <c r="O28" s="8"/>
      <c r="W28" s="3"/>
    </row>
    <row r="29" spans="8:23" ht="12.75">
      <c r="H29" s="8"/>
      <c r="I29" s="8"/>
      <c r="J29" s="8"/>
      <c r="K29" s="8"/>
      <c r="L29" s="8"/>
      <c r="M29" s="8"/>
      <c r="N29" s="8"/>
      <c r="O29" s="8"/>
      <c r="W29" s="3"/>
    </row>
    <row r="30" spans="8:23" ht="12.75">
      <c r="H30" s="8"/>
      <c r="I30" s="8"/>
      <c r="J30" s="8"/>
      <c r="K30" s="8"/>
      <c r="L30" s="8"/>
      <c r="M30" s="8"/>
      <c r="N30" s="8"/>
      <c r="O30" s="8"/>
      <c r="W30" s="3"/>
    </row>
    <row r="31" spans="8:23" ht="12.75">
      <c r="H31" s="8"/>
      <c r="I31" s="8"/>
      <c r="J31" s="8"/>
      <c r="K31" s="8"/>
      <c r="L31" s="8"/>
      <c r="M31" s="8"/>
      <c r="N31" s="8"/>
      <c r="O31" s="8"/>
      <c r="W31" s="3"/>
    </row>
    <row r="32" spans="8:23" ht="12.75">
      <c r="H32" s="8"/>
      <c r="I32" s="8"/>
      <c r="J32" s="8"/>
      <c r="K32" s="8"/>
      <c r="L32" s="8"/>
      <c r="M32" s="8"/>
      <c r="N32" s="8"/>
      <c r="O32" s="8"/>
      <c r="W32" s="3"/>
    </row>
    <row r="33" spans="8:23" ht="12.75">
      <c r="H33" s="8"/>
      <c r="I33" s="8"/>
      <c r="J33" s="8"/>
      <c r="K33" s="8"/>
      <c r="L33" s="8"/>
      <c r="M33" s="8"/>
      <c r="N33" s="8"/>
      <c r="O33" s="8"/>
      <c r="W33" s="3"/>
    </row>
    <row r="34" spans="8:23" ht="12.75">
      <c r="H34" s="8"/>
      <c r="I34" s="8"/>
      <c r="J34" s="8"/>
      <c r="K34" s="8"/>
      <c r="L34" s="8"/>
      <c r="M34" s="8"/>
      <c r="N34" s="8"/>
      <c r="O34" s="8"/>
      <c r="W34" s="3"/>
    </row>
    <row r="35" spans="8:23" ht="12.75">
      <c r="H35" s="8"/>
      <c r="I35" s="8"/>
      <c r="J35" s="8"/>
      <c r="K35" s="8"/>
      <c r="L35" s="8"/>
      <c r="M35" s="8"/>
      <c r="N35" s="8"/>
      <c r="O35" s="8"/>
      <c r="W35" s="3"/>
    </row>
    <row r="36" spans="8:23" ht="12.75">
      <c r="H36" s="8"/>
      <c r="I36" s="8"/>
      <c r="J36" s="8"/>
      <c r="K36" s="8"/>
      <c r="L36" s="8"/>
      <c r="M36" s="8"/>
      <c r="N36" s="8"/>
      <c r="O36" s="8"/>
      <c r="W36" s="3"/>
    </row>
    <row r="37" spans="8:23" ht="12.75">
      <c r="H37" s="8"/>
      <c r="I37" s="8"/>
      <c r="J37" s="8"/>
      <c r="K37" s="8"/>
      <c r="L37" s="8"/>
      <c r="M37" s="8"/>
      <c r="N37" s="8"/>
      <c r="O37" s="8"/>
      <c r="W37" s="3"/>
    </row>
    <row r="38" spans="8:23" ht="12.75">
      <c r="H38" s="8"/>
      <c r="I38" s="8"/>
      <c r="J38" s="8"/>
      <c r="K38" s="8"/>
      <c r="L38" s="8"/>
      <c r="M38" s="8"/>
      <c r="N38" s="8"/>
      <c r="O38" s="8"/>
      <c r="W38" s="3"/>
    </row>
    <row r="39" spans="8:23" ht="12.75">
      <c r="H39" s="8"/>
      <c r="I39" s="8"/>
      <c r="J39" s="8"/>
      <c r="K39" s="8"/>
      <c r="L39" s="21"/>
      <c r="M39" s="8"/>
      <c r="N39" s="8"/>
      <c r="O39" s="21"/>
      <c r="R39" s="2"/>
      <c r="S39" s="2"/>
      <c r="W39" s="3"/>
    </row>
  </sheetData>
  <sheetProtection/>
  <printOptions/>
  <pageMargins left="0.75" right="0.75" top="1" bottom="1" header="0.4921259845" footer="0.4921259845"/>
  <pageSetup horizontalDpi="600" verticalDpi="600" orientation="portrait" paperSize="9" r:id="rId10"/>
  <legacyDrawing r:id="rId9"/>
  <oleObjects>
    <oleObject progId="Equation.3" shapeId="2562031" r:id="rId1"/>
    <oleObject progId="Equation.3" shapeId="2562032" r:id="rId2"/>
    <oleObject progId="Equation.3" shapeId="2562033" r:id="rId3"/>
    <oleObject progId="Equation.3" shapeId="2562034" r:id="rId4"/>
    <oleObject progId="Equation.3" shapeId="2562035" r:id="rId5"/>
    <oleObject progId="Equation.3" shapeId="2562036" r:id="rId6"/>
    <oleObject progId="Equation.3" shapeId="2562037" r:id="rId7"/>
    <oleObject progId="Equation.3" shapeId="256203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</cp:lastModifiedBy>
  <cp:lastPrinted>2009-12-16T14:55:37Z</cp:lastPrinted>
  <dcterms:created xsi:type="dcterms:W3CDTF">2008-01-25T18:51:40Z</dcterms:created>
  <dcterms:modified xsi:type="dcterms:W3CDTF">2010-11-30T19:16:02Z</dcterms:modified>
  <cp:category/>
  <cp:version/>
  <cp:contentType/>
  <cp:contentStatus/>
</cp:coreProperties>
</file>