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5985" windowHeight="4590" tabRatio="29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<sst xmlns="http://schemas.openxmlformats.org/spreadsheetml/2006/main" count="17" uniqueCount="7">
  <si>
    <t>Plate-reflux correlation of Erbar and Maddox by A.K. Coker</t>
  </si>
  <si>
    <t>z=Rm/(Rm+1)</t>
  </si>
  <si>
    <t>x=Nm/N</t>
  </si>
  <si>
    <t>y=R/R(R+1)</t>
  </si>
  <si>
    <t>z</t>
  </si>
  <si>
    <t>y</t>
  </si>
  <si>
    <t>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</si>
</sst>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Sheet1!$A$10:$A$20</c:f>
              <c:numCache/>
            </c:numRef>
          </c:xVal>
          <c:yVal>
            <c:numRef>
              <c:f>Sheet1!$B$10:$B$20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Sheet1!$A$10:$A$20</c:f>
              <c:numCache/>
            </c:numRef>
          </c:xVal>
          <c:yVal>
            <c:numRef>
              <c:f>Sheet1!$C$10:$C$20</c:f>
              <c:numCache/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Sheet1!$A$10:$A$20</c:f>
              <c:numCache/>
            </c:numRef>
          </c:xVal>
          <c:yVal>
            <c:numRef>
              <c:f>Sheet1!$D$10:$D$20</c:f>
              <c:numCache/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Sheet1!$A$10:$A$20</c:f>
              <c:numCache/>
            </c:numRef>
          </c:xVal>
          <c:yVal>
            <c:numRef>
              <c:f>Sheet1!$E$10:$E$20</c:f>
              <c:numCache/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Sheet1!$A$10:$A$20</c:f>
              <c:numCache/>
            </c:numRef>
          </c:xVal>
          <c:yVal>
            <c:numRef>
              <c:f>Sheet1!$F$10:$F$20</c:f>
              <c:numCache/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Sheet1!$A$10:$A$20</c:f>
              <c:numCache/>
            </c:numRef>
          </c:xVal>
          <c:yVal>
            <c:numRef>
              <c:f>Sheet1!$G$10:$G$20</c:f>
              <c:numCache/>
            </c:numRef>
          </c:yVal>
          <c:smooth val="1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Sheet1!$A$10:$A$20</c:f>
              <c:numCache/>
            </c:numRef>
          </c:xVal>
          <c:yVal>
            <c:numRef>
              <c:f>Sheet1!$H$10:$H$20</c:f>
              <c:numCache/>
            </c:numRef>
          </c:yVal>
          <c:smooth val="1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Sheet1!$A$10:$A$20</c:f>
              <c:numCache/>
            </c:numRef>
          </c:xVal>
          <c:yVal>
            <c:numRef>
              <c:f>Sheet1!$I$10:$I$20</c:f>
              <c:numCache/>
            </c:numRef>
          </c:yVal>
          <c:smooth val="1"/>
        </c:ser>
        <c:ser>
          <c:idx val="8"/>
          <c:order val="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Sheet1!$A$10:$A$20</c:f>
              <c:numCache/>
            </c:numRef>
          </c:xVal>
          <c:yVal>
            <c:numRef>
              <c:f>Sheet1!$J$10:$J$20</c:f>
              <c:numCache/>
            </c:numRef>
          </c:yVal>
          <c:smooth val="1"/>
        </c:ser>
        <c:axId val="55453502"/>
        <c:axId val="29319471"/>
      </c:scatterChart>
      <c:valAx>
        <c:axId val="5545350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29319471"/>
        <c:crosses val="autoZero"/>
        <c:crossBetween val="midCat"/>
        <c:dispUnits/>
        <c:majorUnit val="0.1"/>
      </c:valAx>
      <c:valAx>
        <c:axId val="29319471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4535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22</xdr:row>
      <xdr:rowOff>38100</xdr:rowOff>
    </xdr:from>
    <xdr:to>
      <xdr:col>7</xdr:col>
      <xdr:colOff>590550</xdr:colOff>
      <xdr:row>45</xdr:row>
      <xdr:rowOff>0</xdr:rowOff>
    </xdr:to>
    <xdr:graphicFrame>
      <xdr:nvGraphicFramePr>
        <xdr:cNvPr id="1" name="Chart 7"/>
        <xdr:cNvGraphicFramePr/>
      </xdr:nvGraphicFramePr>
      <xdr:xfrm>
        <a:off x="47625" y="3600450"/>
        <a:ext cx="50387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N28" sqref="N28"/>
    </sheetView>
  </sheetViews>
  <sheetFormatPr defaultColWidth="9.140625" defaultRowHeight="12.75"/>
  <cols>
    <col min="1" max="1" width="12.57421875" style="0" customWidth="1"/>
  </cols>
  <sheetData>
    <row r="1" ht="12.75">
      <c r="A1" t="s">
        <v>0</v>
      </c>
    </row>
    <row r="3" ht="12.75">
      <c r="A3" t="s">
        <v>2</v>
      </c>
    </row>
    <row r="4" ht="12.75">
      <c r="A4" t="s">
        <v>3</v>
      </c>
    </row>
    <row r="5" ht="12.75">
      <c r="A5" t="s">
        <v>1</v>
      </c>
    </row>
    <row r="8" spans="1:13" ht="12.75">
      <c r="A8" s="1" t="s">
        <v>4</v>
      </c>
      <c r="B8" s="1">
        <v>0</v>
      </c>
      <c r="C8" s="1">
        <v>0.1</v>
      </c>
      <c r="D8" s="1">
        <v>0.2</v>
      </c>
      <c r="E8" s="1">
        <v>0.3</v>
      </c>
      <c r="F8" s="1">
        <v>0.4</v>
      </c>
      <c r="G8" s="1">
        <v>0.5</v>
      </c>
      <c r="H8" s="1">
        <v>0.6</v>
      </c>
      <c r="I8" s="1">
        <v>0.7</v>
      </c>
      <c r="J8" s="1">
        <v>0.8</v>
      </c>
      <c r="K8" s="1">
        <v>0.9</v>
      </c>
      <c r="L8" s="1">
        <v>1</v>
      </c>
      <c r="M8" s="1"/>
    </row>
    <row r="9" spans="1:12" ht="12.75">
      <c r="A9" s="1" t="s">
        <v>6</v>
      </c>
      <c r="B9" s="1" t="s">
        <v>5</v>
      </c>
      <c r="C9" s="1" t="s">
        <v>5</v>
      </c>
      <c r="D9" s="1" t="s">
        <v>5</v>
      </c>
      <c r="E9" s="1" t="s">
        <v>5</v>
      </c>
      <c r="F9" s="1" t="s">
        <v>5</v>
      </c>
      <c r="G9" s="1" t="s">
        <v>5</v>
      </c>
      <c r="H9" s="1" t="s">
        <v>5</v>
      </c>
      <c r="I9" s="1" t="s">
        <v>5</v>
      </c>
      <c r="J9" s="1" t="s">
        <v>5</v>
      </c>
      <c r="K9" s="1" t="s">
        <v>5</v>
      </c>
      <c r="L9" s="1" t="s">
        <v>5</v>
      </c>
    </row>
    <row r="10" spans="1:12" ht="12.75">
      <c r="A10" s="1">
        <v>0</v>
      </c>
      <c r="B10" s="1">
        <f>0.00035+(0.16287*A10)+(-0.23193*A10^2)+(5.09032*A10^3)+(-8.50815*A10^4)+(4.48718*A10^5)</f>
        <v>0.00035</v>
      </c>
      <c r="C10" s="1">
        <f>0.09881+(0.32725*A10)+(-2.57575*A10^2)+(10.20104*A10^3)+(-12.8205*A10^4)+(5.76923*A10^5)</f>
        <v>0.09881</v>
      </c>
      <c r="D10" s="1">
        <f>0.1997+(0.14236*A10)+(-0.58646*A10^2)+(2.60561*A10^3)+(-3.12499*A10^4)+(1.76282*A10^5)</f>
        <v>0.1997</v>
      </c>
      <c r="E10" s="1">
        <f>0.29984+(0.09393*A10)+(-0.23913*A10^2)+(1.49008*A10^3)+(-2.4388*A10^4)+(1.79486*A10^5)</f>
        <v>0.29984</v>
      </c>
      <c r="F10" s="1">
        <f>0.40026+(0.12494*A10)+(-0.49585*A10^2)+(2.15836*A10^3)+(-3.27068*A10^4)+(2.08333*A10^5)</f>
        <v>0.40026</v>
      </c>
      <c r="G10" s="1">
        <f>0.50049+(-0.03058*A10)+(0.81585*A10^2)+(-2.61655*A10^3)+(3.61305*A10^4)+(-1.28205*A10^5)</f>
        <v>0.50049</v>
      </c>
      <c r="H10" s="1">
        <f>0.60063+(-0.00792*A10)+(0.60063*A10^2)+(-2.06912*A10^3)+(3.39816*A10^4)+(-1.52243*A10^5)</f>
        <v>0.60063</v>
      </c>
      <c r="I10" s="1">
        <f>0.70023+(-0.01109*A10)+(0.45388*A10^2)+(-1.25263*A10^3)+(1.94348*A10^4)+(-0.83334*A10^5)</f>
        <v>0.70023</v>
      </c>
      <c r="J10" s="1">
        <f>0.80013+(-0.01248*A10)+(0.76154*A10^2)+(-2.72399*A10^3)+(3.85707*A10^4)+(-1.68269*A10^5)</f>
        <v>0.80013</v>
      </c>
      <c r="K10" s="1">
        <f>0.89947+(0.0042*A10)+(0.38713*A10^2)+(-1.14962*A10^3)+(1.40297*A10^4)+(-0.54487*A10^5)</f>
        <v>0.89947</v>
      </c>
      <c r="L10" s="1">
        <f>1+(0*A10)+(0*A10^2)+(0*A10^3)+(0*A10^4)+(0*A10^5)</f>
        <v>1</v>
      </c>
    </row>
    <row r="11" spans="1:12" ht="12.75">
      <c r="A11" s="1">
        <v>0.1</v>
      </c>
      <c r="B11" s="1">
        <f aca="true" t="shared" si="0" ref="B11:B20">0.00035+(0.16287*A11)+(-0.23193*A11^2)+(5.09032*A11^3)+(-8.50815*A11^4)+(4.48718*A11^5)</f>
        <v>0.0186020768</v>
      </c>
      <c r="C11" s="1">
        <f aca="true" t="shared" si="1" ref="C11:C20">0.09881+(0.32725*A11)+(-2.57575*A11^2)+(10.20104*A11^3)+(-12.8205*A11^4)+(5.76923*A11^5)</f>
        <v>0.11475418229999998</v>
      </c>
      <c r="D11" s="1">
        <f aca="true" t="shared" si="2" ref="D11:D20">0.1997+(0.14236*A11)+(-0.58646*A11^2)+(2.60561*A11^3)+(-3.12499*A11^4)+(1.76282*A11^5)</f>
        <v>0.2103821392</v>
      </c>
      <c r="E11" s="1">
        <f aca="true" t="shared" si="3" ref="E11:E20">0.29984+(0.09393*A11)+(-0.23913*A11^2)+(1.49008*A11^3)+(-2.4388*A11^4)+(1.79486*A11^5)</f>
        <v>0.3081058486</v>
      </c>
      <c r="F11" s="1">
        <f aca="true" t="shared" si="4" ref="F11:F20">0.40026+(0.12494*A11)+(-0.49585*A11^2)+(2.15836*A11^3)+(-3.27068*A11^4)+(2.08333*A11^5)</f>
        <v>0.4096476253000001</v>
      </c>
      <c r="G11" s="1">
        <f aca="true" t="shared" si="5" ref="G11:G20">0.50049+(-0.03058*A11)+(0.81585*A11^2)+(-2.61655*A11^3)+(3.61305*A11^4)+(-1.28205*A11^5)</f>
        <v>0.5033224344999999</v>
      </c>
      <c r="H11" s="1">
        <f aca="true" t="shared" si="6" ref="H11:H20">0.60063+(-0.00792*A11)+(0.60063*A11^2)+(-2.06912*A11^3)+(3.39816*A11^4)+(-1.52243*A11^5)</f>
        <v>0.6040997717</v>
      </c>
      <c r="I11" s="1">
        <f aca="true" t="shared" si="7" ref="I11:I20">0.70023+(-0.01109*A11)+(0.45388*A11^2)+(-1.25263*A11^3)+(1.94348*A11^4)+(-0.83334*A11^5)</f>
        <v>0.7025931846</v>
      </c>
      <c r="J11" s="1">
        <f aca="true" t="shared" si="8" ref="J11:J20">0.80013+(-0.01248*A11)+(0.76154*A11^2)+(-2.72399*A11^3)+(3.85707*A11^4)+(-1.68269*A11^5)</f>
        <v>0.8041422900999999</v>
      </c>
      <c r="K11" s="1">
        <f aca="true" t="shared" si="9" ref="K11:K20">0.89947+(0.0042*A11)+(0.38713*A11^2)+(-1.14962*A11^3)+(1.40297*A11^4)+(-0.54487*A11^5)</f>
        <v>0.9027465283</v>
      </c>
      <c r="L11" s="1">
        <f aca="true" t="shared" si="10" ref="L11:L20">1+(0*A11)+(0*A11^2)+(0*A11^3)+(0*A11^4)+(0*A11^5)</f>
        <v>1</v>
      </c>
    </row>
    <row r="12" spans="1:12" ht="12.75">
      <c r="A12" s="1">
        <v>0.2</v>
      </c>
      <c r="B12" s="1">
        <f t="shared" si="0"/>
        <v>0.05219221760000001</v>
      </c>
      <c r="C12" s="1">
        <f t="shared" si="1"/>
        <v>0.12417167359999998</v>
      </c>
      <c r="D12" s="1">
        <f t="shared" si="2"/>
        <v>0.22112259839999998</v>
      </c>
      <c r="E12" s="1">
        <f t="shared" si="3"/>
        <v>0.3176537152</v>
      </c>
      <c r="F12" s="1">
        <f t="shared" si="4"/>
        <v>0.4181144576</v>
      </c>
      <c r="G12" s="1">
        <f t="shared" si="5"/>
        <v>0.5114462240000001</v>
      </c>
      <c r="H12" s="1">
        <f t="shared" si="6"/>
        <v>0.6114681183999999</v>
      </c>
      <c r="I12" s="1">
        <f t="shared" si="7"/>
        <v>0.7089890591999999</v>
      </c>
      <c r="J12" s="1">
        <f t="shared" si="8"/>
        <v>0.8119365312</v>
      </c>
      <c r="K12" s="1">
        <f t="shared" si="9"/>
        <v>0.9086686335999998</v>
      </c>
      <c r="L12" s="1">
        <f t="shared" si="10"/>
        <v>1</v>
      </c>
    </row>
    <row r="13" spans="1:12" ht="12.75">
      <c r="A13" s="1">
        <v>0.3</v>
      </c>
      <c r="B13" s="1">
        <f t="shared" si="0"/>
        <v>0.10776377240000001</v>
      </c>
      <c r="C13" s="1">
        <f t="shared" si="1"/>
        <v>0.15076875890000002</v>
      </c>
      <c r="D13" s="1">
        <f t="shared" si="2"/>
        <v>0.23894930359999994</v>
      </c>
      <c r="E13" s="1">
        <f t="shared" si="3"/>
        <v>0.33133668980000003</v>
      </c>
      <c r="F13" s="1">
        <f t="shared" si="4"/>
        <v>0.4299612039</v>
      </c>
      <c r="G13" s="1">
        <f t="shared" si="5"/>
        <v>0.5202459734999999</v>
      </c>
      <c r="H13" s="1">
        <f t="shared" si="6"/>
        <v>0.6202700510999999</v>
      </c>
      <c r="I13" s="1">
        <f t="shared" si="7"/>
        <v>0.7176483618000001</v>
      </c>
      <c r="J13" s="1">
        <f t="shared" si="8"/>
        <v>0.8185302003</v>
      </c>
      <c r="K13" s="1">
        <f t="shared" si="9"/>
        <v>0.9145719829</v>
      </c>
      <c r="L13" s="1">
        <f t="shared" si="10"/>
        <v>1</v>
      </c>
    </row>
    <row r="14" spans="1:12" ht="12.75">
      <c r="A14" s="1">
        <v>0.4</v>
      </c>
      <c r="B14" s="1">
        <f t="shared" si="0"/>
        <v>0.18230976320000003</v>
      </c>
      <c r="C14" s="1">
        <f t="shared" si="1"/>
        <v>0.20132867519999997</v>
      </c>
      <c r="D14" s="1">
        <f t="shared" si="2"/>
        <v>0.26762097279999997</v>
      </c>
      <c r="E14" s="1">
        <f t="shared" si="3"/>
        <v>0.3504624063999999</v>
      </c>
      <c r="F14" s="1">
        <f t="shared" si="4"/>
        <v>0.44663893120000003</v>
      </c>
      <c r="G14" s="1">
        <f t="shared" si="5"/>
        <v>0.5307006879999999</v>
      </c>
      <c r="H14" s="1">
        <f t="shared" si="6"/>
        <v>0.6325423328</v>
      </c>
      <c r="I14" s="1">
        <f t="shared" si="7"/>
        <v>0.7294661664000001</v>
      </c>
      <c r="J14" s="1">
        <f t="shared" si="8"/>
        <v>0.8241592864</v>
      </c>
      <c r="K14" s="1">
        <f t="shared" si="9"/>
        <v>0.9198516832</v>
      </c>
      <c r="L14" s="1">
        <f t="shared" si="10"/>
        <v>1</v>
      </c>
    </row>
    <row r="15" spans="1:12" ht="12.75">
      <c r="A15" s="1">
        <v>0.5</v>
      </c>
      <c r="B15" s="1">
        <f t="shared" si="0"/>
        <v>0.26855749999999995</v>
      </c>
      <c r="C15" s="1">
        <f t="shared" si="1"/>
        <v>0.2726346875000001</v>
      </c>
      <c r="D15" s="1">
        <f t="shared" si="2"/>
        <v>0.3097425</v>
      </c>
      <c r="E15" s="1">
        <f t="shared" si="3"/>
        <v>0.3769468749999999</v>
      </c>
      <c r="F15" s="1">
        <f t="shared" si="4"/>
        <v>0.4692490625</v>
      </c>
      <c r="G15" s="1">
        <f t="shared" si="5"/>
        <v>0.5478453124999998</v>
      </c>
      <c r="H15" s="1">
        <f t="shared" si="6"/>
        <v>0.6529965625</v>
      </c>
      <c r="I15" s="1">
        <f t="shared" si="7"/>
        <v>0.747001875</v>
      </c>
      <c r="J15" s="1">
        <f t="shared" si="8"/>
        <v>0.8322590624999999</v>
      </c>
      <c r="K15" s="1">
        <f t="shared" si="9"/>
        <v>0.9253084374999999</v>
      </c>
      <c r="L15" s="1">
        <f t="shared" si="10"/>
        <v>1</v>
      </c>
    </row>
    <row r="16" spans="1:12" ht="12.75">
      <c r="A16" s="1">
        <v>0.6</v>
      </c>
      <c r="B16" s="1">
        <f t="shared" si="0"/>
        <v>0.3603531968</v>
      </c>
      <c r="C16" s="1">
        <f t="shared" si="1"/>
        <v>0.3583931648000005</v>
      </c>
      <c r="D16" s="1">
        <f t="shared" si="2"/>
        <v>0.3688803392</v>
      </c>
      <c r="E16" s="1">
        <f t="shared" si="3"/>
        <v>0.4154683136</v>
      </c>
      <c r="F16" s="1">
        <f t="shared" si="4"/>
        <v>0.5010433728000001</v>
      </c>
      <c r="G16" s="1">
        <f t="shared" si="5"/>
        <v>0.5792322719999999</v>
      </c>
      <c r="H16" s="1">
        <f t="shared" si="6"/>
        <v>0.6871922591999999</v>
      </c>
      <c r="I16" s="1">
        <f t="shared" si="7"/>
        <v>0.7734792096</v>
      </c>
      <c r="J16" s="1">
        <f t="shared" si="8"/>
        <v>0.8474448575999999</v>
      </c>
      <c r="K16" s="1">
        <f t="shared" si="9"/>
        <v>0.9324947007999999</v>
      </c>
      <c r="L16" s="1">
        <f t="shared" si="10"/>
        <v>1</v>
      </c>
    </row>
    <row r="17" spans="1:12" ht="12.75">
      <c r="A17" s="1">
        <v>0.7</v>
      </c>
      <c r="B17" s="1">
        <f t="shared" si="0"/>
        <v>0.4580465875999996</v>
      </c>
      <c r="C17" s="1">
        <f t="shared" si="1"/>
        <v>0.45615665610000034</v>
      </c>
      <c r="D17" s="1">
        <f t="shared" si="2"/>
        <v>0.45167788839999995</v>
      </c>
      <c r="E17" s="1">
        <f t="shared" si="3"/>
        <v>0.47562098020000004</v>
      </c>
      <c r="F17" s="1">
        <f t="shared" si="4"/>
        <v>0.5499239851</v>
      </c>
      <c r="G17" s="1">
        <f t="shared" si="5"/>
        <v>0.6333930114999998</v>
      </c>
      <c r="H17" s="1">
        <f t="shared" si="6"/>
        <v>0.7397099458999999</v>
      </c>
      <c r="I17" s="1">
        <f t="shared" si="7"/>
        <v>0.8117862042000001</v>
      </c>
      <c r="J17" s="1">
        <f t="shared" si="8"/>
        <v>0.8734928287000001</v>
      </c>
      <c r="K17" s="1">
        <f t="shared" si="9"/>
        <v>0.9430608360999999</v>
      </c>
      <c r="L17" s="1">
        <f t="shared" si="10"/>
        <v>1</v>
      </c>
    </row>
    <row r="18" spans="1:12" ht="12.75">
      <c r="A18" s="1">
        <v>0.8</v>
      </c>
      <c r="B18" s="1">
        <f t="shared" si="0"/>
        <v>0.5738755423999999</v>
      </c>
      <c r="C18" s="1">
        <f t="shared" si="1"/>
        <v>0.5742469664000005</v>
      </c>
      <c r="D18" s="1">
        <f t="shared" si="2"/>
        <v>0.5699708735999999</v>
      </c>
      <c r="E18" s="1">
        <f t="shared" si="3"/>
        <v>0.5740690048</v>
      </c>
      <c r="F18" s="1">
        <f t="shared" si="4"/>
        <v>0.6309433664000003</v>
      </c>
      <c r="G18" s="1">
        <f t="shared" si="5"/>
        <v>0.7182995359999998</v>
      </c>
      <c r="H18" s="1">
        <f t="shared" si="6"/>
        <v>0.8123242336000003</v>
      </c>
      <c r="I18" s="1">
        <f t="shared" si="7"/>
        <v>0.8634751968000001</v>
      </c>
      <c r="J18" s="1">
        <f t="shared" si="8"/>
        <v>0.9113207328000003</v>
      </c>
      <c r="K18" s="1">
        <f t="shared" si="9"/>
        <v>0.9581012704000003</v>
      </c>
      <c r="L18" s="1">
        <f t="shared" si="10"/>
        <v>1</v>
      </c>
    </row>
    <row r="19" spans="1:12" ht="12.75">
      <c r="A19" s="1">
        <v>0.9</v>
      </c>
      <c r="B19" s="1">
        <f t="shared" si="0"/>
        <v>0.7373506832000003</v>
      </c>
      <c r="C19" s="1">
        <f t="shared" si="1"/>
        <v>0.7386782327000008</v>
      </c>
      <c r="D19" s="1">
        <f t="shared" si="2"/>
        <v>0.7429027328000004</v>
      </c>
      <c r="E19" s="1">
        <f t="shared" si="3"/>
        <v>0.7367002214</v>
      </c>
      <c r="F19" s="1">
        <f t="shared" si="4"/>
        <v>0.7688043237000004</v>
      </c>
      <c r="G19" s="1">
        <f t="shared" si="5"/>
        <v>0.8398259505</v>
      </c>
      <c r="H19" s="1">
        <f t="shared" si="6"/>
        <v>0.9021769053000002</v>
      </c>
      <c r="I19" s="1">
        <f t="shared" si="7"/>
        <v>0.9277628214000003</v>
      </c>
      <c r="J19" s="1">
        <f t="shared" si="8"/>
        <v>0.9569686988999999</v>
      </c>
      <c r="K19" s="1">
        <f t="shared" si="9"/>
        <v>0.9775006506999999</v>
      </c>
      <c r="L19" s="1">
        <f t="shared" si="10"/>
        <v>1</v>
      </c>
    </row>
    <row r="20" spans="1:12" ht="12.75">
      <c r="A20" s="1">
        <v>1</v>
      </c>
      <c r="B20" s="1">
        <f t="shared" si="0"/>
        <v>1.0006399999999998</v>
      </c>
      <c r="C20" s="1">
        <f t="shared" si="1"/>
        <v>1.0000800000000023</v>
      </c>
      <c r="D20" s="1">
        <f t="shared" si="2"/>
        <v>0.9990399999999999</v>
      </c>
      <c r="E20" s="1">
        <f t="shared" si="3"/>
        <v>1.0007799999999998</v>
      </c>
      <c r="F20" s="1">
        <f t="shared" si="4"/>
        <v>1.0003600000000001</v>
      </c>
      <c r="G20" s="1">
        <f t="shared" si="5"/>
        <v>1.00021</v>
      </c>
      <c r="H20" s="1">
        <f t="shared" si="6"/>
        <v>0.9999500000000001</v>
      </c>
      <c r="I20" s="1">
        <f t="shared" si="7"/>
        <v>1.0005300000000001</v>
      </c>
      <c r="J20" s="1">
        <f t="shared" si="8"/>
        <v>0.9995799999999999</v>
      </c>
      <c r="K20" s="1">
        <f t="shared" si="9"/>
        <v>0.99928</v>
      </c>
      <c r="L20" s="1">
        <f t="shared" si="10"/>
        <v>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coker_ak</dc:creator>
  <cp:keywords/>
  <dc:description/>
  <cp:lastModifiedBy>a.k. coker</cp:lastModifiedBy>
  <cp:lastPrinted>2008-02-16T14:39:59Z</cp:lastPrinted>
  <dcterms:created xsi:type="dcterms:W3CDTF">2007-12-02T07:04:35Z</dcterms:created>
  <dcterms:modified xsi:type="dcterms:W3CDTF">2009-06-25T12:30:45Z</dcterms:modified>
  <cp:category/>
  <cp:version/>
  <cp:contentType/>
  <cp:contentStatus/>
</cp:coreProperties>
</file>