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275" windowHeight="4425" tabRatio="671" activeTab="3"/>
  </bookViews>
  <sheets>
    <sheet name="heat capacity of Liquid" sheetId="1" r:id="rId1"/>
    <sheet name="Enthalpy of reaction" sheetId="2" r:id="rId2"/>
    <sheet name="Cp of Ethanol" sheetId="3" r:id="rId3"/>
    <sheet name="Cp of water" sheetId="4" r:id="rId4"/>
  </sheets>
  <definedNames/>
  <calcPr fullCalcOnLoad="1"/>
</workbook>
</file>

<file path=xl/sharedStrings.xml><?xml version="1.0" encoding="utf-8"?>
<sst xmlns="http://schemas.openxmlformats.org/spreadsheetml/2006/main" count="112" uniqueCount="47">
  <si>
    <t>Heat capacity of liquid is important in engineering design of chemical processes.</t>
  </si>
  <si>
    <t>In liquid-phase chemical reactions, the liquid heat capacity is required to determine</t>
  </si>
  <si>
    <t>the energy necessary to bring the liquid chemical reactants up to reaction temperature</t>
  </si>
  <si>
    <t>Alternatively, heat capacity of liquids is essential when sizing heat exchangers and energy</t>
  </si>
  <si>
    <t>balance design calculations.</t>
  </si>
  <si>
    <t>Heat capacity correlation</t>
  </si>
  <si>
    <t>The correlation for heat capacity of liquid is expressed in polynomial of the form:</t>
  </si>
  <si>
    <t>where</t>
  </si>
  <si>
    <t>heat capacity of liquid, J/(mol.K)</t>
  </si>
  <si>
    <t>A,B,C and D =</t>
  </si>
  <si>
    <t>correlations constants for chemical compound.</t>
  </si>
  <si>
    <t>T =</t>
  </si>
  <si>
    <t>temperature, K</t>
  </si>
  <si>
    <t>A</t>
  </si>
  <si>
    <t>B</t>
  </si>
  <si>
    <t>C</t>
  </si>
  <si>
    <t>D</t>
  </si>
  <si>
    <t>Tmin</t>
  </si>
  <si>
    <t>Tmax</t>
  </si>
  <si>
    <t>T</t>
  </si>
  <si>
    <t>Cp</t>
  </si>
  <si>
    <t>Temp, (K)</t>
  </si>
  <si>
    <t xml:space="preserve">                 </t>
  </si>
  <si>
    <r>
      <t>T</t>
    </r>
    <r>
      <rPr>
        <vertAlign val="subscript"/>
        <sz val="10"/>
        <rFont val="Arial"/>
        <family val="2"/>
      </rPr>
      <t>25oC</t>
    </r>
  </si>
  <si>
    <r>
      <t>T</t>
    </r>
    <r>
      <rPr>
        <vertAlign val="subscript"/>
        <sz val="10"/>
        <rFont val="Arial"/>
        <family val="2"/>
      </rPr>
      <t>max</t>
    </r>
  </si>
  <si>
    <t>Energy required to heat liquid toluene (C7H8) from 300 to 500 K by A.K. Coker</t>
  </si>
  <si>
    <t>at  constant pressure is:</t>
  </si>
  <si>
    <t>or</t>
  </si>
  <si>
    <t>T1</t>
  </si>
  <si>
    <t>T2</t>
  </si>
  <si>
    <t>Joule/mol</t>
  </si>
  <si>
    <t xml:space="preserve">From thermodynamic property, the change in enthalpy, </t>
  </si>
  <si>
    <t>The regression coefficients  and the temperature limits for toluene are:</t>
  </si>
  <si>
    <t>Heat Capacity of Liquid by A.K. Coker</t>
  </si>
  <si>
    <t>C2H6O</t>
  </si>
  <si>
    <t>Ethanol</t>
  </si>
  <si>
    <t>H2O</t>
  </si>
  <si>
    <t>Water</t>
  </si>
  <si>
    <t>92.053</t>
  </si>
  <si>
    <t>-3.9953E-02</t>
  </si>
  <si>
    <t>-2.1103E-04</t>
  </si>
  <si>
    <t>5.3469E-07</t>
  </si>
  <si>
    <t>273</t>
  </si>
  <si>
    <t>615</t>
  </si>
  <si>
    <t>75.55</t>
  </si>
  <si>
    <t>CP, kJ/kg K</t>
  </si>
  <si>
    <t>Cp, J/mol 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</si>
</sst>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vertAlign val="subscript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1.5"/>
      <color indexed="8"/>
      <name val="Times New Roman"/>
      <family val="0"/>
    </font>
    <font>
      <vertAlign val="superscript"/>
      <sz val="11.5"/>
      <color indexed="8"/>
      <name val="Times New Roman"/>
      <family val="0"/>
    </font>
    <font>
      <sz val="12"/>
      <color indexed="8"/>
      <name val="Times New Roman"/>
      <family val="0"/>
    </font>
    <font>
      <vertAlign val="subscript"/>
      <sz val="12"/>
      <color indexed="8"/>
      <name val="Times New Roman"/>
      <family val="0"/>
    </font>
    <font>
      <sz val="10.55"/>
      <color indexed="8"/>
      <name val="Times New Roman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4"/>
      <color indexed="8"/>
      <name val="Calibri"/>
      <family val="0"/>
    </font>
    <font>
      <vertAlign val="subscript"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Heat Capacity of Liquid Toluene (C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H</a:t>
            </a:r>
            <a:r>
              <a:rPr lang="en-US" cap="none" sz="1200" b="0" i="0" u="none" baseline="-25000">
                <a:solidFill>
                  <a:srgbClr val="000000"/>
                </a:solidFill>
              </a:rPr>
              <a:t>8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025"/>
          <c:w val="0.74625"/>
          <c:h val="0.7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'heat capacity of Liquid'!$I$25:$I$44</c:f>
              <c:numCache/>
            </c:numRef>
          </c:xVal>
          <c:yVal>
            <c:numRef>
              <c:f>'heat capacity of Liquid'!$J$25:$J$44</c:f>
              <c:numCache/>
            </c:numRef>
          </c:yVal>
          <c:smooth val="1"/>
        </c:ser>
        <c:axId val="8333342"/>
        <c:axId val="7891215"/>
      </c:scatterChart>
      <c:valAx>
        <c:axId val="8333342"/>
        <c:scaling>
          <c:orientation val="minMax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150" b="0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91215"/>
        <c:crosses val="autoZero"/>
        <c:crossBetween val="midCat"/>
        <c:dispUnits/>
      </c:valAx>
      <c:valAx>
        <c:axId val="7891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Heat Capacity of Liquid, Joule/(mol.K)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83333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75"/>
          <c:y val="0.457"/>
          <c:w val="0.15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Heat Capacity of Ethanol, (C</a:t>
            </a:r>
            <a:r>
              <a:rPr lang="en-US" cap="none" sz="1400" b="0" i="0" u="none" baseline="-25000">
                <a:solidFill>
                  <a:srgbClr val="000000"/>
                </a:solidFill>
              </a:rPr>
              <a:t>2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H</a:t>
            </a:r>
            <a:r>
              <a:rPr lang="en-US" cap="none" sz="1400" b="0" i="0" u="none" baseline="-25000">
                <a:solidFill>
                  <a:srgbClr val="000000"/>
                </a:solidFill>
              </a:rPr>
              <a:t>5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OH)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0905"/>
          <c:w val="0.72825"/>
          <c:h val="0.83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'Cp of Ethanol'!$I$30:$I$44</c:f>
              <c:numCache/>
            </c:numRef>
          </c:xVal>
          <c:yVal>
            <c:numRef>
              <c:f>'Cp of Ethanol'!$J$30:$J$44</c:f>
              <c:numCache/>
            </c:numRef>
          </c:yVal>
          <c:smooth val="1"/>
        </c:ser>
        <c:axId val="3912072"/>
        <c:axId val="35208649"/>
      </c:scatterChart>
      <c:valAx>
        <c:axId val="3912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08649"/>
        <c:crosses val="autoZero"/>
        <c:crossBetween val="midCat"/>
        <c:dispUnits/>
      </c:valAx>
      <c:valAx>
        <c:axId val="35208649"/>
        <c:scaling>
          <c:orientation val="minMax"/>
          <c:max val="19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Heat capacity of Ethanol, J/(mol K)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20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"/>
          <c:y val="0.50675"/>
          <c:w val="0.1677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Heat capacity of water (H2O)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07675"/>
          <c:w val="0.7795"/>
          <c:h val="0.858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'Cp of water'!$I$25:$I$47</c:f>
              <c:numCache/>
            </c:numRef>
          </c:xVal>
          <c:yVal>
            <c:numRef>
              <c:f>'Cp of water'!$K$25:$K$47</c:f>
              <c:numCache/>
            </c:numRef>
          </c:yVal>
          <c:smooth val="1"/>
        </c:ser>
        <c:axId val="48442386"/>
        <c:axId val="33328291"/>
      </c:scatterChart>
      <c:valAx>
        <c:axId val="48442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Temperature, oC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28291"/>
        <c:crosses val="autoZero"/>
        <c:crossBetween val="midCat"/>
        <c:dispUnits/>
      </c:valAx>
      <c:valAx>
        <c:axId val="33328291"/>
        <c:scaling>
          <c:orientation val="minMax"/>
          <c:min val="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Heat capacity, kJ/kg K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42386"/>
        <c:crosses val="autoZero"/>
        <c:crossBetween val="midCat"/>
        <c:dispUnits/>
        <c:minorUnit val="0.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25"/>
          <c:y val="0.508"/>
          <c:w val="0.1162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46</xdr:row>
      <xdr:rowOff>9525</xdr:rowOff>
    </xdr:from>
    <xdr:to>
      <xdr:col>7</xdr:col>
      <xdr:colOff>428625</xdr:colOff>
      <xdr:row>71</xdr:row>
      <xdr:rowOff>133350</xdr:rowOff>
    </xdr:to>
    <xdr:graphicFrame>
      <xdr:nvGraphicFramePr>
        <xdr:cNvPr id="1" name="Chart 4"/>
        <xdr:cNvGraphicFramePr/>
      </xdr:nvGraphicFramePr>
      <xdr:xfrm>
        <a:off x="66675" y="7534275"/>
        <a:ext cx="51054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50</xdr:row>
      <xdr:rowOff>142875</xdr:rowOff>
    </xdr:from>
    <xdr:to>
      <xdr:col>8</xdr:col>
      <xdr:colOff>28575</xdr:colOff>
      <xdr:row>73</xdr:row>
      <xdr:rowOff>19050</xdr:rowOff>
    </xdr:to>
    <xdr:graphicFrame>
      <xdr:nvGraphicFramePr>
        <xdr:cNvPr id="1" name="Chart 3"/>
        <xdr:cNvGraphicFramePr/>
      </xdr:nvGraphicFramePr>
      <xdr:xfrm>
        <a:off x="333375" y="8315325"/>
        <a:ext cx="4572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</xdr:row>
      <xdr:rowOff>142875</xdr:rowOff>
    </xdr:from>
    <xdr:to>
      <xdr:col>10</xdr:col>
      <xdr:colOff>457200</xdr:colOff>
      <xdr:row>77</xdr:row>
      <xdr:rowOff>0</xdr:rowOff>
    </xdr:to>
    <xdr:graphicFrame>
      <xdr:nvGraphicFramePr>
        <xdr:cNvPr id="1" name="Chart 3"/>
        <xdr:cNvGraphicFramePr/>
      </xdr:nvGraphicFramePr>
      <xdr:xfrm>
        <a:off x="0" y="8334375"/>
        <a:ext cx="6553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:K74"/>
    </sheetView>
  </sheetViews>
  <sheetFormatPr defaultColWidth="9.140625" defaultRowHeight="12.75"/>
  <cols>
    <col min="1" max="1" width="13.140625" style="0" customWidth="1"/>
    <col min="3" max="3" width="10.00390625" style="0" customWidth="1"/>
    <col min="4" max="4" width="11.421875" style="0" bestFit="1" customWidth="1"/>
  </cols>
  <sheetData>
    <row r="1" ht="12.75">
      <c r="A1" t="s">
        <v>33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11" ht="12.75">
      <c r="A11" t="s">
        <v>5</v>
      </c>
    </row>
    <row r="13" ht="12.75">
      <c r="A13" t="s">
        <v>6</v>
      </c>
    </row>
    <row r="18" ht="12.75">
      <c r="A18" t="s">
        <v>7</v>
      </c>
    </row>
    <row r="20" ht="12.75">
      <c r="B20" t="s">
        <v>8</v>
      </c>
    </row>
    <row r="21" spans="1:2" ht="12.75">
      <c r="A21" t="s">
        <v>9</v>
      </c>
      <c r="B21" t="s">
        <v>10</v>
      </c>
    </row>
    <row r="22" spans="1:7" ht="12.75">
      <c r="A22" t="s">
        <v>11</v>
      </c>
      <c r="B22" t="s">
        <v>12</v>
      </c>
      <c r="G22" t="s">
        <v>22</v>
      </c>
    </row>
    <row r="24" spans="1:10" ht="12.75">
      <c r="A24" s="1" t="s">
        <v>13</v>
      </c>
      <c r="B24" s="1" t="s">
        <v>14</v>
      </c>
      <c r="C24" s="1" t="s">
        <v>15</v>
      </c>
      <c r="D24" s="1" t="s">
        <v>16</v>
      </c>
      <c r="E24" s="1" t="s">
        <v>17</v>
      </c>
      <c r="F24" s="1" t="s">
        <v>18</v>
      </c>
      <c r="G24" s="1" t="s">
        <v>19</v>
      </c>
      <c r="H24" s="1" t="s">
        <v>21</v>
      </c>
      <c r="I24" s="1" t="s">
        <v>19</v>
      </c>
      <c r="J24" s="1" t="s">
        <v>20</v>
      </c>
    </row>
    <row r="25" spans="1:10" ht="12.75">
      <c r="A25" s="1">
        <v>83.703</v>
      </c>
      <c r="B25" s="1">
        <f>5.1666*10^-1</f>
        <v>0.51666</v>
      </c>
      <c r="C25" s="1">
        <f>-1.491*10^-3</f>
        <v>-0.0014910000000000001</v>
      </c>
      <c r="D25" s="1">
        <v>1.9725E-06</v>
      </c>
      <c r="E25" s="1">
        <v>179</v>
      </c>
      <c r="F25" s="1">
        <v>533</v>
      </c>
      <c r="G25" s="1">
        <v>-94.15</v>
      </c>
      <c r="H25" s="1">
        <f aca="true" t="shared" si="0" ref="H25:H30">G25+273.15</f>
        <v>178.99999999999997</v>
      </c>
      <c r="I25" s="1">
        <v>-94.15</v>
      </c>
      <c r="J25" s="1">
        <f aca="true" t="shared" si="1" ref="J25:J30">($A$25+($B$25*H25)+($C$25*H25^2)+($D$25*H25^3))</f>
        <v>139.7249651775</v>
      </c>
    </row>
    <row r="26" spans="1:10" ht="12.75">
      <c r="A26" s="1"/>
      <c r="B26" s="1"/>
      <c r="C26" s="1"/>
      <c r="D26" s="1"/>
      <c r="E26" s="1"/>
      <c r="F26" s="1"/>
      <c r="G26" s="1">
        <v>-74.15</v>
      </c>
      <c r="H26" s="1">
        <f t="shared" si="0"/>
        <v>198.99999999999997</v>
      </c>
      <c r="I26" s="1">
        <v>-74.15</v>
      </c>
      <c r="J26" s="1">
        <f t="shared" si="1"/>
        <v>143.0177305275</v>
      </c>
    </row>
    <row r="27" spans="1:10" ht="12.75">
      <c r="A27" s="1"/>
      <c r="B27" s="1"/>
      <c r="C27" s="1"/>
      <c r="D27" s="1"/>
      <c r="E27" s="1"/>
      <c r="F27" s="1"/>
      <c r="G27" s="1">
        <v>-54.15</v>
      </c>
      <c r="H27" s="1">
        <f t="shared" si="0"/>
        <v>218.99999999999997</v>
      </c>
      <c r="I27" s="1">
        <v>-54.15</v>
      </c>
      <c r="J27" s="1">
        <f t="shared" si="1"/>
        <v>146.05976187750002</v>
      </c>
    </row>
    <row r="28" spans="1:10" ht="12.75">
      <c r="A28" s="1"/>
      <c r="B28" s="1"/>
      <c r="C28" s="1"/>
      <c r="D28" s="1"/>
      <c r="E28" s="1"/>
      <c r="F28" s="1"/>
      <c r="G28" s="1">
        <v>-34.15</v>
      </c>
      <c r="H28" s="1">
        <f t="shared" si="0"/>
        <v>238.99999999999997</v>
      </c>
      <c r="I28" s="1">
        <v>-34.15</v>
      </c>
      <c r="J28" s="1">
        <f t="shared" si="1"/>
        <v>148.94573922749998</v>
      </c>
    </row>
    <row r="29" spans="1:10" ht="12.75">
      <c r="A29" s="1"/>
      <c r="B29" s="1"/>
      <c r="C29" s="1"/>
      <c r="D29" s="1"/>
      <c r="E29" s="1"/>
      <c r="F29" s="1"/>
      <c r="G29" s="1">
        <v>-14.15</v>
      </c>
      <c r="H29" s="1">
        <f t="shared" si="0"/>
        <v>259</v>
      </c>
      <c r="I29" s="1">
        <v>-14.15</v>
      </c>
      <c r="J29" s="1">
        <f t="shared" si="1"/>
        <v>151.7703425775</v>
      </c>
    </row>
    <row r="30" spans="1:10" ht="12.75">
      <c r="A30" s="1"/>
      <c r="B30" s="1"/>
      <c r="C30" s="1"/>
      <c r="D30" s="1"/>
      <c r="E30" s="1"/>
      <c r="F30" s="1"/>
      <c r="G30" s="1">
        <v>0</v>
      </c>
      <c r="H30" s="1">
        <f t="shared" si="0"/>
        <v>273.15</v>
      </c>
      <c r="I30" s="1">
        <v>0</v>
      </c>
      <c r="J30" s="1">
        <f t="shared" si="1"/>
        <v>153.78329124352592</v>
      </c>
    </row>
    <row r="31" spans="1:10" ht="12.75">
      <c r="A31" s="1"/>
      <c r="B31" s="1"/>
      <c r="C31" s="1"/>
      <c r="D31" s="1"/>
      <c r="E31" s="1"/>
      <c r="F31" s="1"/>
      <c r="G31" s="1">
        <v>20</v>
      </c>
      <c r="H31" s="1">
        <f aca="true" t="shared" si="2" ref="H31:H46">G31+273.15</f>
        <v>293.15</v>
      </c>
      <c r="I31" s="1">
        <v>20</v>
      </c>
      <c r="J31" s="1">
        <f aca="true" t="shared" si="3" ref="J31:J46">($A$25+($B$25*H31)+($C$25*H31^2)+($D$25*H31^3))</f>
        <v>156.72195397140092</v>
      </c>
    </row>
    <row r="32" spans="1:10" ht="12.75">
      <c r="A32" s="1"/>
      <c r="B32" s="1"/>
      <c r="C32" s="1"/>
      <c r="D32" s="1"/>
      <c r="E32" s="1"/>
      <c r="F32" s="1"/>
      <c r="G32" s="1">
        <v>40</v>
      </c>
      <c r="H32" s="1">
        <f t="shared" si="2"/>
        <v>313.15</v>
      </c>
      <c r="I32" s="1">
        <v>40</v>
      </c>
      <c r="J32" s="1">
        <f t="shared" si="3"/>
        <v>159.85558879927595</v>
      </c>
    </row>
    <row r="33" spans="1:10" ht="12.75">
      <c r="A33" s="1"/>
      <c r="B33" s="1"/>
      <c r="C33" s="1"/>
      <c r="D33" s="1"/>
      <c r="E33" s="1"/>
      <c r="F33" s="1"/>
      <c r="G33" s="1">
        <v>60</v>
      </c>
      <c r="H33" s="1">
        <f t="shared" si="2"/>
        <v>333.15</v>
      </c>
      <c r="I33" s="1">
        <v>60</v>
      </c>
      <c r="J33" s="1">
        <f t="shared" si="3"/>
        <v>163.2788757271509</v>
      </c>
    </row>
    <row r="34" spans="1:10" ht="12.75">
      <c r="A34" s="1"/>
      <c r="B34" s="1"/>
      <c r="C34" s="1"/>
      <c r="D34" s="1"/>
      <c r="E34" s="1"/>
      <c r="F34" s="1"/>
      <c r="G34" s="1">
        <v>70</v>
      </c>
      <c r="H34" s="1">
        <f t="shared" si="2"/>
        <v>343.15</v>
      </c>
      <c r="I34" s="1">
        <v>70</v>
      </c>
      <c r="J34" s="1">
        <f t="shared" si="3"/>
        <v>165.12872622858842</v>
      </c>
    </row>
    <row r="35" spans="1:10" ht="12.75">
      <c r="A35" s="1"/>
      <c r="B35" s="1"/>
      <c r="C35" s="1"/>
      <c r="D35" s="1"/>
      <c r="E35" s="1"/>
      <c r="F35" s="1"/>
      <c r="G35" s="1">
        <v>80</v>
      </c>
      <c r="H35" s="1">
        <f t="shared" si="2"/>
        <v>353.15</v>
      </c>
      <c r="I35" s="1">
        <v>80</v>
      </c>
      <c r="J35" s="1">
        <f t="shared" si="3"/>
        <v>167.0864947550259</v>
      </c>
    </row>
    <row r="36" spans="1:10" ht="12.75">
      <c r="A36" s="1"/>
      <c r="B36" s="1"/>
      <c r="C36" s="1"/>
      <c r="D36" s="1"/>
      <c r="E36" s="1"/>
      <c r="F36" s="1"/>
      <c r="G36" s="1">
        <v>100</v>
      </c>
      <c r="H36" s="1">
        <f t="shared" si="2"/>
        <v>373.15</v>
      </c>
      <c r="I36" s="1">
        <v>100</v>
      </c>
      <c r="J36" s="1">
        <f t="shared" si="3"/>
        <v>171.37312588290098</v>
      </c>
    </row>
    <row r="37" spans="1:10" ht="12.75">
      <c r="A37" s="1"/>
      <c r="B37" s="1"/>
      <c r="C37" s="1"/>
      <c r="D37" s="1"/>
      <c r="E37" s="1"/>
      <c r="F37" s="1"/>
      <c r="G37" s="1">
        <v>120</v>
      </c>
      <c r="H37" s="1">
        <f t="shared" si="2"/>
        <v>393.15</v>
      </c>
      <c r="I37" s="1">
        <v>120</v>
      </c>
      <c r="J37" s="1">
        <f t="shared" si="3"/>
        <v>176.23344911077595</v>
      </c>
    </row>
    <row r="38" spans="1:10" ht="12.75">
      <c r="A38" s="1"/>
      <c r="B38" s="1"/>
      <c r="C38" s="1"/>
      <c r="D38" s="1"/>
      <c r="E38" s="1"/>
      <c r="F38" s="1"/>
      <c r="G38" s="1">
        <v>140</v>
      </c>
      <c r="H38" s="1">
        <f t="shared" si="2"/>
        <v>413.15</v>
      </c>
      <c r="I38" s="1">
        <v>140</v>
      </c>
      <c r="J38" s="1">
        <f t="shared" si="3"/>
        <v>181.7621444386509</v>
      </c>
    </row>
    <row r="39" spans="1:10" ht="12.75">
      <c r="A39" s="1"/>
      <c r="B39" s="1"/>
      <c r="C39" s="1"/>
      <c r="D39" s="1"/>
      <c r="E39" s="1"/>
      <c r="F39" s="1"/>
      <c r="G39" s="1">
        <v>160</v>
      </c>
      <c r="H39" s="1">
        <f t="shared" si="2"/>
        <v>433.15</v>
      </c>
      <c r="I39" s="1">
        <v>160</v>
      </c>
      <c r="J39" s="1">
        <f t="shared" si="3"/>
        <v>188.0538918665259</v>
      </c>
    </row>
    <row r="40" spans="1:10" ht="12.75">
      <c r="A40" s="1"/>
      <c r="B40" s="1"/>
      <c r="C40" s="1"/>
      <c r="D40" s="1"/>
      <c r="E40" s="1"/>
      <c r="F40" s="1"/>
      <c r="G40" s="1">
        <v>180</v>
      </c>
      <c r="H40" s="1">
        <f t="shared" si="2"/>
        <v>453.15</v>
      </c>
      <c r="I40" s="1">
        <v>180</v>
      </c>
      <c r="J40" s="1">
        <f t="shared" si="3"/>
        <v>195.2033713944009</v>
      </c>
    </row>
    <row r="41" spans="1:10" ht="12.75">
      <c r="A41" s="1"/>
      <c r="B41" s="1"/>
      <c r="C41" s="1"/>
      <c r="D41" s="1"/>
      <c r="E41" s="1"/>
      <c r="F41" s="1"/>
      <c r="G41" s="1">
        <v>200</v>
      </c>
      <c r="H41" s="1">
        <f t="shared" si="2"/>
        <v>473.15</v>
      </c>
      <c r="I41" s="1">
        <v>200</v>
      </c>
      <c r="J41" s="1">
        <f t="shared" si="3"/>
        <v>203.30526302227585</v>
      </c>
    </row>
    <row r="42" spans="1:10" ht="12.75">
      <c r="A42" s="1"/>
      <c r="B42" s="1"/>
      <c r="C42" s="1"/>
      <c r="D42" s="1"/>
      <c r="E42" s="1"/>
      <c r="F42" s="1"/>
      <c r="G42" s="1">
        <v>220</v>
      </c>
      <c r="H42" s="1">
        <f t="shared" si="2"/>
        <v>493.15</v>
      </c>
      <c r="I42" s="1">
        <v>220</v>
      </c>
      <c r="J42" s="1">
        <f t="shared" si="3"/>
        <v>212.4542467501509</v>
      </c>
    </row>
    <row r="43" spans="1:10" ht="12.75">
      <c r="A43" s="1"/>
      <c r="B43" s="1"/>
      <c r="C43" s="1"/>
      <c r="D43" s="1"/>
      <c r="E43" s="1"/>
      <c r="F43" s="1"/>
      <c r="G43" s="1">
        <v>240</v>
      </c>
      <c r="H43" s="1">
        <f t="shared" si="2"/>
        <v>513.15</v>
      </c>
      <c r="I43" s="1">
        <v>240</v>
      </c>
      <c r="J43" s="1">
        <f t="shared" si="3"/>
        <v>222.74500257802595</v>
      </c>
    </row>
    <row r="44" spans="1:10" ht="12.75">
      <c r="A44" s="1"/>
      <c r="B44" s="1"/>
      <c r="C44" s="1"/>
      <c r="D44" s="1"/>
      <c r="E44" s="1"/>
      <c r="F44" s="1"/>
      <c r="G44" s="1">
        <v>260</v>
      </c>
      <c r="H44" s="1">
        <f t="shared" si="2"/>
        <v>533.15</v>
      </c>
      <c r="I44" s="1">
        <v>260</v>
      </c>
      <c r="J44" s="1">
        <f t="shared" si="3"/>
        <v>234.2722105059009</v>
      </c>
    </row>
    <row r="45" spans="1:10" ht="15.75">
      <c r="A45" s="1"/>
      <c r="B45" s="1"/>
      <c r="C45" s="1"/>
      <c r="D45" s="1"/>
      <c r="E45" s="1"/>
      <c r="F45" s="1" t="s">
        <v>23</v>
      </c>
      <c r="G45" s="1">
        <v>25</v>
      </c>
      <c r="H45" s="1">
        <f t="shared" si="2"/>
        <v>298.15</v>
      </c>
      <c r="I45" s="1"/>
      <c r="J45" s="1">
        <f t="shared" si="3"/>
        <v>157.4833856064947</v>
      </c>
    </row>
    <row r="46" spans="1:10" ht="15.75">
      <c r="A46" s="1"/>
      <c r="B46" s="1"/>
      <c r="C46" s="1"/>
      <c r="D46" s="1"/>
      <c r="E46" s="1"/>
      <c r="F46" s="1" t="s">
        <v>24</v>
      </c>
      <c r="G46" s="1">
        <v>259.85</v>
      </c>
      <c r="H46" s="1">
        <f t="shared" si="2"/>
        <v>533</v>
      </c>
      <c r="I46" s="1"/>
      <c r="J46" s="1">
        <f t="shared" si="3"/>
        <v>234.18092048249997</v>
      </c>
    </row>
  </sheetData>
  <sheetProtection/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Equation.3" shapeId="1250623" r:id="rId1"/>
    <oleObject progId="Equation.3" shapeId="1938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25</v>
      </c>
    </row>
    <row r="3" spans="1:7" ht="12.75">
      <c r="A3" t="s">
        <v>31</v>
      </c>
      <c r="G3" t="s">
        <v>26</v>
      </c>
    </row>
    <row r="7" ht="12.75">
      <c r="A7" t="s">
        <v>27</v>
      </c>
    </row>
    <row r="14" ht="12.75">
      <c r="A14" t="s">
        <v>32</v>
      </c>
    </row>
    <row r="16" spans="1:6" ht="12.75">
      <c r="A16" s="1" t="s">
        <v>13</v>
      </c>
      <c r="B16" s="1" t="s">
        <v>14</v>
      </c>
      <c r="C16" s="1" t="s">
        <v>15</v>
      </c>
      <c r="D16" s="1" t="s">
        <v>16</v>
      </c>
      <c r="E16" s="1" t="s">
        <v>28</v>
      </c>
      <c r="F16" s="1" t="s">
        <v>29</v>
      </c>
    </row>
    <row r="17" spans="1:6" ht="12.75">
      <c r="A17" s="1">
        <v>83.703</v>
      </c>
      <c r="B17" s="1">
        <f>5.1666*10^-1</f>
        <v>0.51666</v>
      </c>
      <c r="C17" s="1">
        <f>-1.491*10^-3</f>
        <v>-0.0014910000000000001</v>
      </c>
      <c r="D17" s="1">
        <v>1.9725E-06</v>
      </c>
      <c r="E17">
        <v>300</v>
      </c>
      <c r="F17" s="1">
        <v>500</v>
      </c>
    </row>
    <row r="20" spans="2:3" ht="12.75">
      <c r="B20">
        <f>ROUND(($A$17*(F17-E17)+($B$17/2*(F17^2-E17^2))+($C$17/3*(F17^3-E17^3))+($D$17/4*(F17^4-E17^4))),0)</f>
        <v>36193</v>
      </c>
      <c r="C20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6"/>
  <legacyDrawing r:id="rId5"/>
  <oleObjects>
    <oleObject progId="Equation.3" shapeId="210425" r:id="rId1"/>
    <oleObject progId="Equation.3" shapeId="214540" r:id="rId2"/>
    <oleObject progId="Equation.DSMT4" shapeId="225190" r:id="rId3"/>
    <oleObject progId="Equation.DSMT4" shapeId="262165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1" sqref="A1:L80"/>
    </sheetView>
  </sheetViews>
  <sheetFormatPr defaultColWidth="9.140625" defaultRowHeight="12.75"/>
  <sheetData>
    <row r="1" ht="12.75">
      <c r="A1" t="s">
        <v>33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11" ht="12.75">
      <c r="A11" t="s">
        <v>5</v>
      </c>
    </row>
    <row r="13" ht="12.75">
      <c r="A13" t="s">
        <v>6</v>
      </c>
    </row>
    <row r="16" spans="11:20" ht="12.75">
      <c r="K16">
        <v>130</v>
      </c>
      <c r="L16" t="s">
        <v>34</v>
      </c>
      <c r="M16" t="s">
        <v>35</v>
      </c>
      <c r="N16">
        <v>59.342</v>
      </c>
      <c r="O16" s="2">
        <v>0.36358</v>
      </c>
      <c r="P16" s="2">
        <v>-0.0012164</v>
      </c>
      <c r="Q16" s="2">
        <v>1.803E-06</v>
      </c>
      <c r="R16">
        <v>160</v>
      </c>
      <c r="S16">
        <v>465</v>
      </c>
      <c r="T16">
        <v>107.4</v>
      </c>
    </row>
    <row r="18" ht="12.75">
      <c r="A18" t="s">
        <v>7</v>
      </c>
    </row>
    <row r="20" ht="12.75">
      <c r="B20" t="s">
        <v>8</v>
      </c>
    </row>
    <row r="21" spans="1:2" ht="12.75">
      <c r="A21" t="s">
        <v>9</v>
      </c>
      <c r="B21" t="s">
        <v>10</v>
      </c>
    </row>
    <row r="22" spans="1:7" ht="12.75">
      <c r="A22" t="s">
        <v>11</v>
      </c>
      <c r="B22" t="s">
        <v>12</v>
      </c>
      <c r="G22" t="s">
        <v>22</v>
      </c>
    </row>
    <row r="24" spans="1:10" ht="12.75">
      <c r="A24" s="1" t="s">
        <v>13</v>
      </c>
      <c r="B24" s="1" t="s">
        <v>14</v>
      </c>
      <c r="C24" s="1" t="s">
        <v>15</v>
      </c>
      <c r="D24" s="1" t="s">
        <v>16</v>
      </c>
      <c r="E24" s="1" t="s">
        <v>17</v>
      </c>
      <c r="F24" s="1" t="s">
        <v>18</v>
      </c>
      <c r="G24" s="1" t="s">
        <v>19</v>
      </c>
      <c r="H24" s="1" t="s">
        <v>21</v>
      </c>
      <c r="I24" s="1" t="s">
        <v>19</v>
      </c>
      <c r="J24" s="1" t="s">
        <v>20</v>
      </c>
    </row>
    <row r="25" spans="1:10" ht="12.75">
      <c r="A25">
        <v>59.342</v>
      </c>
      <c r="B25" s="2">
        <v>0.36358</v>
      </c>
      <c r="C25" s="2">
        <v>-0.0012164</v>
      </c>
      <c r="D25" s="2">
        <v>1.803E-06</v>
      </c>
      <c r="E25">
        <v>160</v>
      </c>
      <c r="F25" s="1">
        <v>533</v>
      </c>
      <c r="G25" s="1">
        <v>-94.15</v>
      </c>
      <c r="H25" s="1">
        <f aca="true" t="shared" si="0" ref="H25:H46">G25+273.15</f>
        <v>178.99999999999997</v>
      </c>
      <c r="I25" s="1">
        <v>-94.15</v>
      </c>
      <c r="J25" s="1">
        <f aca="true" t="shared" si="1" ref="J25:J46">($A$25+($B$25*H25)+($C$25*H25^2)+($D$25*H25^3))</f>
        <v>95.788963817</v>
      </c>
    </row>
    <row r="26" spans="1:10" ht="12.75">
      <c r="A26" s="1"/>
      <c r="B26" s="1"/>
      <c r="C26" s="1"/>
      <c r="D26" s="1"/>
      <c r="E26" s="1"/>
      <c r="F26" s="1"/>
      <c r="G26" s="1">
        <v>-74.15</v>
      </c>
      <c r="H26" s="1">
        <f t="shared" si="0"/>
        <v>198.99999999999997</v>
      </c>
      <c r="I26" s="1">
        <v>-74.15</v>
      </c>
      <c r="J26" s="1">
        <f t="shared" si="1"/>
        <v>97.73248359699998</v>
      </c>
    </row>
    <row r="27" spans="1:10" ht="12.75">
      <c r="A27" s="1"/>
      <c r="B27" s="1"/>
      <c r="C27" s="1"/>
      <c r="D27" s="1"/>
      <c r="E27" s="1"/>
      <c r="F27" s="1"/>
      <c r="G27" s="1">
        <v>-54.15</v>
      </c>
      <c r="H27" s="1">
        <f t="shared" si="0"/>
        <v>218.99999999999997</v>
      </c>
      <c r="I27" s="1">
        <v>-54.15</v>
      </c>
      <c r="J27" s="1">
        <f t="shared" si="1"/>
        <v>99.56399617699999</v>
      </c>
    </row>
    <row r="28" spans="1:10" ht="12.75">
      <c r="A28" s="1"/>
      <c r="B28" s="1"/>
      <c r="C28" s="1"/>
      <c r="D28" s="1"/>
      <c r="E28" s="1"/>
      <c r="F28" s="1"/>
      <c r="G28" s="1">
        <v>-34.15</v>
      </c>
      <c r="H28" s="1">
        <f t="shared" si="0"/>
        <v>238.99999999999997</v>
      </c>
      <c r="I28" s="1">
        <v>-34.15</v>
      </c>
      <c r="J28" s="1">
        <f t="shared" si="1"/>
        <v>101.370045557</v>
      </c>
    </row>
    <row r="29" spans="1:10" ht="12.75">
      <c r="A29" s="1"/>
      <c r="B29" s="1"/>
      <c r="C29" s="1"/>
      <c r="D29" s="1"/>
      <c r="E29" s="1"/>
      <c r="F29" s="1"/>
      <c r="G29" s="1">
        <v>-14.15</v>
      </c>
      <c r="H29" s="1">
        <f t="shared" si="0"/>
        <v>259</v>
      </c>
      <c r="I29" s="1">
        <v>-14.15</v>
      </c>
      <c r="J29" s="1">
        <f t="shared" si="1"/>
        <v>103.23717573699999</v>
      </c>
    </row>
    <row r="30" spans="1:10" ht="12.75">
      <c r="A30" s="1"/>
      <c r="B30" s="1"/>
      <c r="C30" s="1"/>
      <c r="D30" s="1"/>
      <c r="E30" s="1"/>
      <c r="F30" s="1"/>
      <c r="G30" s="1">
        <v>0</v>
      </c>
      <c r="H30" s="1">
        <f t="shared" si="0"/>
        <v>273.15</v>
      </c>
      <c r="I30" s="1">
        <v>0</v>
      </c>
      <c r="J30" s="1">
        <f t="shared" si="1"/>
        <v>104.64224305701762</v>
      </c>
    </row>
    <row r="31" spans="1:10" ht="12.75">
      <c r="A31" s="1"/>
      <c r="B31" s="1"/>
      <c r="C31" s="1"/>
      <c r="D31" s="1"/>
      <c r="E31" s="1"/>
      <c r="F31" s="1"/>
      <c r="G31" s="1">
        <v>20</v>
      </c>
      <c r="H31" s="1">
        <f t="shared" si="0"/>
        <v>293.15</v>
      </c>
      <c r="I31" s="1">
        <v>20</v>
      </c>
      <c r="J31" s="1">
        <f t="shared" si="1"/>
        <v>106.81371759306762</v>
      </c>
    </row>
    <row r="32" spans="1:10" ht="12.75">
      <c r="A32" s="1"/>
      <c r="B32" s="1"/>
      <c r="C32" s="1"/>
      <c r="D32" s="1"/>
      <c r="E32" s="1"/>
      <c r="F32" s="1"/>
      <c r="G32" s="1">
        <v>40</v>
      </c>
      <c r="H32" s="1">
        <f t="shared" si="0"/>
        <v>313.15</v>
      </c>
      <c r="I32" s="1">
        <v>40</v>
      </c>
      <c r="J32" s="1">
        <f t="shared" si="1"/>
        <v>109.2805908091176</v>
      </c>
    </row>
    <row r="33" spans="1:10" ht="12.75">
      <c r="A33" s="1"/>
      <c r="B33" s="1"/>
      <c r="C33" s="1"/>
      <c r="D33" s="1"/>
      <c r="E33" s="1"/>
      <c r="F33" s="1"/>
      <c r="G33" s="1">
        <v>60</v>
      </c>
      <c r="H33" s="1">
        <f t="shared" si="0"/>
        <v>333.15</v>
      </c>
      <c r="I33" s="1">
        <v>60</v>
      </c>
      <c r="J33" s="1">
        <f t="shared" si="1"/>
        <v>112.12940670516764</v>
      </c>
    </row>
    <row r="34" spans="1:10" ht="12.75">
      <c r="A34" s="1"/>
      <c r="B34" s="1"/>
      <c r="C34" s="1"/>
      <c r="D34" s="1"/>
      <c r="E34" s="1"/>
      <c r="F34" s="1"/>
      <c r="G34" s="1">
        <v>70</v>
      </c>
      <c r="H34" s="1">
        <f t="shared" si="0"/>
        <v>343.15</v>
      </c>
      <c r="I34" s="1">
        <v>70</v>
      </c>
      <c r="J34" s="1">
        <f t="shared" si="1"/>
        <v>113.7240881581926</v>
      </c>
    </row>
    <row r="35" spans="1:10" ht="12.75">
      <c r="A35" s="1"/>
      <c r="B35" s="1"/>
      <c r="C35" s="1"/>
      <c r="D35" s="1"/>
      <c r="E35" s="1"/>
      <c r="F35" s="1"/>
      <c r="G35" s="1">
        <v>80</v>
      </c>
      <c r="H35" s="1">
        <f t="shared" si="0"/>
        <v>353.15</v>
      </c>
      <c r="I35" s="1">
        <v>80</v>
      </c>
      <c r="J35" s="1">
        <f t="shared" si="1"/>
        <v>115.44670928121762</v>
      </c>
    </row>
    <row r="36" spans="1:10" ht="12.75">
      <c r="A36" s="1"/>
      <c r="B36" s="1"/>
      <c r="C36" s="1"/>
      <c r="D36" s="1"/>
      <c r="E36" s="1"/>
      <c r="F36" s="1"/>
      <c r="G36" s="1">
        <v>100</v>
      </c>
      <c r="H36" s="1">
        <f t="shared" si="0"/>
        <v>373.15</v>
      </c>
      <c r="I36" s="1">
        <v>100</v>
      </c>
      <c r="J36" s="1">
        <f t="shared" si="1"/>
        <v>119.31904253726758</v>
      </c>
    </row>
    <row r="37" spans="1:10" ht="12.75">
      <c r="A37" s="1"/>
      <c r="B37" s="1"/>
      <c r="C37" s="1"/>
      <c r="D37" s="1"/>
      <c r="E37" s="1"/>
      <c r="F37" s="1"/>
      <c r="G37" s="1">
        <v>120</v>
      </c>
      <c r="H37" s="1">
        <f t="shared" si="0"/>
        <v>393.15</v>
      </c>
      <c r="I37" s="1">
        <v>120</v>
      </c>
      <c r="J37" s="1">
        <f t="shared" si="1"/>
        <v>123.83295047331762</v>
      </c>
    </row>
    <row r="38" spans="1:10" ht="12.75">
      <c r="A38" s="1"/>
      <c r="B38" s="1"/>
      <c r="C38" s="1"/>
      <c r="D38" s="1"/>
      <c r="E38" s="1"/>
      <c r="F38" s="1"/>
      <c r="G38" s="1">
        <v>140</v>
      </c>
      <c r="H38" s="1">
        <f t="shared" si="0"/>
        <v>413.15</v>
      </c>
      <c r="I38" s="1">
        <v>140</v>
      </c>
      <c r="J38" s="1">
        <f t="shared" si="1"/>
        <v>129.07497708936756</v>
      </c>
    </row>
    <row r="39" spans="1:10" ht="12.75">
      <c r="A39" s="1"/>
      <c r="B39" s="1"/>
      <c r="C39" s="1"/>
      <c r="D39" s="1"/>
      <c r="E39" s="1"/>
      <c r="F39" s="1"/>
      <c r="G39" s="1">
        <v>160</v>
      </c>
      <c r="H39" s="1">
        <f t="shared" si="0"/>
        <v>433.15</v>
      </c>
      <c r="I39" s="1">
        <v>160</v>
      </c>
      <c r="J39" s="1">
        <f t="shared" si="1"/>
        <v>135.13166638541762</v>
      </c>
    </row>
    <row r="40" spans="1:10" ht="12.75">
      <c r="A40" s="1"/>
      <c r="B40" s="1"/>
      <c r="C40" s="1"/>
      <c r="D40" s="1"/>
      <c r="E40" s="1"/>
      <c r="F40" s="1"/>
      <c r="G40" s="1">
        <v>180</v>
      </c>
      <c r="H40" s="1">
        <f t="shared" si="0"/>
        <v>453.15</v>
      </c>
      <c r="I40" s="1">
        <v>180</v>
      </c>
      <c r="J40" s="1">
        <f t="shared" si="1"/>
        <v>142.0895623614676</v>
      </c>
    </row>
    <row r="41" spans="1:10" ht="12.75">
      <c r="A41" s="1"/>
      <c r="B41" s="1"/>
      <c r="C41" s="1"/>
      <c r="D41" s="1"/>
      <c r="E41" s="1"/>
      <c r="F41" s="1"/>
      <c r="G41" s="1">
        <v>200</v>
      </c>
      <c r="H41" s="1">
        <f t="shared" si="0"/>
        <v>473.15</v>
      </c>
      <c r="I41" s="1">
        <v>200</v>
      </c>
      <c r="J41" s="1">
        <f t="shared" si="1"/>
        <v>150.03520901751756</v>
      </c>
    </row>
    <row r="42" spans="1:10" ht="12.75">
      <c r="A42" s="1"/>
      <c r="B42" s="1"/>
      <c r="C42" s="1"/>
      <c r="D42" s="1"/>
      <c r="E42" s="1"/>
      <c r="F42" s="1"/>
      <c r="G42" s="1">
        <v>220</v>
      </c>
      <c r="H42" s="1">
        <f t="shared" si="0"/>
        <v>493.15</v>
      </c>
      <c r="I42" s="1">
        <v>220</v>
      </c>
      <c r="J42" s="1">
        <f t="shared" si="1"/>
        <v>159.0551503535676</v>
      </c>
    </row>
    <row r="43" spans="1:10" ht="12.75">
      <c r="A43" s="1"/>
      <c r="B43" s="1"/>
      <c r="C43" s="1"/>
      <c r="D43" s="1"/>
      <c r="E43" s="1"/>
      <c r="F43" s="1"/>
      <c r="G43" s="1">
        <v>240</v>
      </c>
      <c r="H43" s="1">
        <f t="shared" si="0"/>
        <v>513.15</v>
      </c>
      <c r="I43" s="1">
        <v>240</v>
      </c>
      <c r="J43" s="1">
        <f t="shared" si="1"/>
        <v>169.23593036961756</v>
      </c>
    </row>
    <row r="44" spans="1:10" ht="12.75">
      <c r="A44" s="1"/>
      <c r="B44" s="1"/>
      <c r="C44" s="1"/>
      <c r="D44" s="1"/>
      <c r="E44" s="1"/>
      <c r="F44" s="1"/>
      <c r="G44" s="1">
        <v>260</v>
      </c>
      <c r="H44" s="1">
        <f t="shared" si="0"/>
        <v>533.15</v>
      </c>
      <c r="I44" s="1">
        <v>260</v>
      </c>
      <c r="J44" s="1">
        <f t="shared" si="1"/>
        <v>180.6640930656676</v>
      </c>
    </row>
    <row r="45" spans="1:10" ht="15.75">
      <c r="A45" s="1"/>
      <c r="B45" s="1"/>
      <c r="C45" s="1"/>
      <c r="D45" s="1"/>
      <c r="E45" s="1"/>
      <c r="F45" s="1" t="s">
        <v>23</v>
      </c>
      <c r="G45" s="1">
        <v>25</v>
      </c>
      <c r="H45" s="1">
        <f t="shared" si="0"/>
        <v>298.15</v>
      </c>
      <c r="I45" s="1"/>
      <c r="J45" s="1">
        <f t="shared" si="1"/>
        <v>107.39936164583014</v>
      </c>
    </row>
    <row r="46" spans="1:10" ht="15.75">
      <c r="A46" s="1"/>
      <c r="B46" s="1"/>
      <c r="C46" s="1"/>
      <c r="D46" s="1"/>
      <c r="E46" s="1"/>
      <c r="F46" s="1" t="s">
        <v>24</v>
      </c>
      <c r="G46" s="1">
        <v>259.85</v>
      </c>
      <c r="H46" s="1">
        <f t="shared" si="0"/>
        <v>533</v>
      </c>
      <c r="I46" s="1"/>
      <c r="J46" s="1">
        <f t="shared" si="1"/>
        <v>180.57352531099997</v>
      </c>
    </row>
  </sheetData>
  <sheetProtection/>
  <printOptions/>
  <pageMargins left="0.75" right="0.75" top="1" bottom="1" header="0.5" footer="0.5"/>
  <pageSetup orientation="portrait" paperSize="9"/>
  <drawing r:id="rId4"/>
  <legacyDrawing r:id="rId3"/>
  <oleObjects>
    <oleObject progId="Equation.3" shapeId="483885" r:id="rId1"/>
    <oleObject progId="Equation.3" shapeId="483886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="70" zoomScaleNormal="70" zoomScalePageLayoutView="0" workbookViewId="0" topLeftCell="A44">
      <selection activeCell="M70" sqref="M70"/>
    </sheetView>
  </sheetViews>
  <sheetFormatPr defaultColWidth="9.140625" defaultRowHeight="12.75"/>
  <cols>
    <col min="15" max="15" width="10.8515625" style="0" bestFit="1" customWidth="1"/>
  </cols>
  <sheetData>
    <row r="1" ht="12.75">
      <c r="A1" t="s">
        <v>33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11" ht="12.75">
      <c r="A11" t="s">
        <v>5</v>
      </c>
    </row>
    <row r="13" ht="12.75">
      <c r="A13" t="s">
        <v>6</v>
      </c>
    </row>
    <row r="16" spans="11:12" ht="12.75">
      <c r="K16">
        <v>130</v>
      </c>
      <c r="L16" t="s">
        <v>34</v>
      </c>
    </row>
    <row r="18" spans="1:20" ht="13.5" thickBot="1">
      <c r="A18" t="s">
        <v>7</v>
      </c>
      <c r="K18" s="3">
        <v>76</v>
      </c>
      <c r="L18" s="4" t="s">
        <v>36</v>
      </c>
      <c r="M18" s="5" t="s">
        <v>37</v>
      </c>
      <c r="N18" s="6" t="s">
        <v>38</v>
      </c>
      <c r="O18" s="6" t="s">
        <v>39</v>
      </c>
      <c r="P18" s="6" t="s">
        <v>40</v>
      </c>
      <c r="Q18" s="6" t="s">
        <v>41</v>
      </c>
      <c r="R18" s="6" t="s">
        <v>42</v>
      </c>
      <c r="S18" s="6" t="s">
        <v>43</v>
      </c>
      <c r="T18" s="7" t="s">
        <v>44</v>
      </c>
    </row>
    <row r="20" ht="12.75">
      <c r="B20" t="s">
        <v>8</v>
      </c>
    </row>
    <row r="21" spans="1:2" ht="12.75">
      <c r="A21" t="s">
        <v>9</v>
      </c>
      <c r="B21" t="s">
        <v>10</v>
      </c>
    </row>
    <row r="22" spans="1:7" ht="12.75">
      <c r="A22" t="s">
        <v>11</v>
      </c>
      <c r="B22" t="s">
        <v>12</v>
      </c>
      <c r="G22" t="s">
        <v>22</v>
      </c>
    </row>
    <row r="24" spans="1:11" ht="12.75">
      <c r="A24" s="1" t="s">
        <v>13</v>
      </c>
      <c r="B24" s="1" t="s">
        <v>14</v>
      </c>
      <c r="C24" s="1" t="s">
        <v>15</v>
      </c>
      <c r="D24" s="1" t="s">
        <v>16</v>
      </c>
      <c r="E24" s="1" t="s">
        <v>17</v>
      </c>
      <c r="F24" s="1" t="s">
        <v>18</v>
      </c>
      <c r="G24" s="1" t="s">
        <v>19</v>
      </c>
      <c r="H24" s="1" t="s">
        <v>21</v>
      </c>
      <c r="I24" s="1" t="s">
        <v>19</v>
      </c>
      <c r="J24" s="9" t="s">
        <v>46</v>
      </c>
      <c r="K24" s="8" t="s">
        <v>45</v>
      </c>
    </row>
    <row r="25" spans="1:11" ht="13.5" thickBot="1">
      <c r="A25" s="6" t="s">
        <v>38</v>
      </c>
      <c r="B25" s="6" t="s">
        <v>39</v>
      </c>
      <c r="C25" s="6" t="s">
        <v>40</v>
      </c>
      <c r="D25" s="6" t="s">
        <v>41</v>
      </c>
      <c r="E25" s="6" t="s">
        <v>42</v>
      </c>
      <c r="F25" s="6" t="s">
        <v>43</v>
      </c>
      <c r="G25" s="10">
        <v>0</v>
      </c>
      <c r="H25" s="10">
        <f aca="true" t="shared" si="0" ref="H25:H50">G25+273.15</f>
        <v>273.15</v>
      </c>
      <c r="I25" s="10">
        <v>0</v>
      </c>
      <c r="J25" s="10">
        <f aca="true" t="shared" si="1" ref="J25:J50">($A$25+($B$25*H25)+($C$25*H25^2)+($D$25*H25^3))</f>
        <v>76.29166309531405</v>
      </c>
      <c r="K25" s="10">
        <f>J25/18</f>
        <v>4.2384257275174475</v>
      </c>
    </row>
    <row r="26" spans="1:11" ht="12.75">
      <c r="A26" s="1"/>
      <c r="B26" s="1"/>
      <c r="C26" s="1"/>
      <c r="D26" s="1"/>
      <c r="E26" s="1"/>
      <c r="F26" s="1"/>
      <c r="G26" s="10">
        <v>20</v>
      </c>
      <c r="H26" s="10">
        <f t="shared" si="0"/>
        <v>293.15</v>
      </c>
      <c r="I26" s="10">
        <v>20</v>
      </c>
      <c r="J26" s="10">
        <f t="shared" si="1"/>
        <v>75.67563837260556</v>
      </c>
      <c r="K26" s="10">
        <f aca="true" t="shared" si="2" ref="K26:K50">J26/18</f>
        <v>4.20420213181142</v>
      </c>
    </row>
    <row r="27" spans="1:11" ht="12.75">
      <c r="A27" s="1"/>
      <c r="B27" s="1"/>
      <c r="C27" s="1"/>
      <c r="D27" s="1"/>
      <c r="E27" s="1"/>
      <c r="F27" s="1"/>
      <c r="G27" s="10">
        <v>40</v>
      </c>
      <c r="H27" s="10">
        <f t="shared" si="0"/>
        <v>313.15</v>
      </c>
      <c r="I27" s="10">
        <v>40</v>
      </c>
      <c r="J27" s="10">
        <f t="shared" si="1"/>
        <v>75.26697614629705</v>
      </c>
      <c r="K27" s="10">
        <f t="shared" si="2"/>
        <v>4.18149867479428</v>
      </c>
    </row>
    <row r="28" spans="1:11" ht="12.75">
      <c r="A28" s="1"/>
      <c r="B28" s="1"/>
      <c r="C28" s="1"/>
      <c r="D28" s="1"/>
      <c r="E28" s="1"/>
      <c r="F28" s="1"/>
      <c r="G28" s="10">
        <v>60</v>
      </c>
      <c r="H28" s="10">
        <f t="shared" si="0"/>
        <v>333.15</v>
      </c>
      <c r="I28" s="10">
        <v>60</v>
      </c>
      <c r="J28" s="10">
        <f t="shared" si="1"/>
        <v>75.09134153638855</v>
      </c>
      <c r="K28" s="10">
        <f t="shared" si="2"/>
        <v>4.171741196466031</v>
      </c>
    </row>
    <row r="29" spans="1:11" ht="12.75">
      <c r="A29" s="1"/>
      <c r="B29" s="1"/>
      <c r="C29" s="1"/>
      <c r="D29" s="1"/>
      <c r="E29" s="1"/>
      <c r="F29" s="1"/>
      <c r="G29" s="10">
        <v>70</v>
      </c>
      <c r="H29" s="10">
        <f t="shared" si="0"/>
        <v>343.15</v>
      </c>
      <c r="I29" s="10">
        <v>70</v>
      </c>
      <c r="J29" s="10">
        <f t="shared" si="1"/>
        <v>75.0989299375843</v>
      </c>
      <c r="K29" s="10">
        <f t="shared" si="2"/>
        <v>4.172162774310239</v>
      </c>
    </row>
    <row r="30" spans="1:11" ht="12.75">
      <c r="A30" s="1"/>
      <c r="B30" s="1"/>
      <c r="C30" s="1"/>
      <c r="D30" s="1"/>
      <c r="E30" s="1"/>
      <c r="F30" s="1"/>
      <c r="G30" s="10">
        <v>80</v>
      </c>
      <c r="H30" s="10">
        <f t="shared" si="0"/>
        <v>353.15</v>
      </c>
      <c r="I30" s="10">
        <v>80</v>
      </c>
      <c r="J30" s="10">
        <f t="shared" si="1"/>
        <v>75.17439966288003</v>
      </c>
      <c r="K30" s="10">
        <f t="shared" si="2"/>
        <v>4.1763555368266685</v>
      </c>
    </row>
    <row r="31" spans="1:11" ht="12.75">
      <c r="A31" s="1"/>
      <c r="B31" s="1"/>
      <c r="C31" s="1"/>
      <c r="D31" s="1"/>
      <c r="E31" s="1"/>
      <c r="F31" s="1"/>
      <c r="G31" s="10">
        <v>100</v>
      </c>
      <c r="H31" s="10">
        <f t="shared" si="0"/>
        <v>373.15</v>
      </c>
      <c r="I31" s="10">
        <v>100</v>
      </c>
      <c r="J31" s="10">
        <f t="shared" si="1"/>
        <v>75.54181564577155</v>
      </c>
      <c r="K31" s="10">
        <f t="shared" si="2"/>
        <v>4.196767535876197</v>
      </c>
    </row>
    <row r="32" spans="1:11" ht="12.75">
      <c r="A32" s="1"/>
      <c r="B32" s="1"/>
      <c r="C32" s="1"/>
      <c r="D32" s="1"/>
      <c r="E32" s="1"/>
      <c r="F32" s="1"/>
      <c r="G32" s="10">
        <v>120</v>
      </c>
      <c r="H32" s="10">
        <f t="shared" si="0"/>
        <v>393.15</v>
      </c>
      <c r="I32" s="10">
        <v>120</v>
      </c>
      <c r="J32" s="10">
        <f t="shared" si="1"/>
        <v>76.21925460506304</v>
      </c>
      <c r="K32" s="10">
        <f t="shared" si="2"/>
        <v>4.234403033614614</v>
      </c>
    </row>
    <row r="33" spans="1:11" ht="12.75">
      <c r="A33" s="1"/>
      <c r="B33" s="1"/>
      <c r="C33" s="1"/>
      <c r="D33" s="1"/>
      <c r="E33" s="1"/>
      <c r="F33" s="1"/>
      <c r="G33" s="10">
        <v>140</v>
      </c>
      <c r="H33" s="10">
        <f t="shared" si="0"/>
        <v>413.15</v>
      </c>
      <c r="I33" s="10">
        <v>140</v>
      </c>
      <c r="J33" s="10">
        <f t="shared" si="1"/>
        <v>77.23238166075456</v>
      </c>
      <c r="K33" s="10">
        <f t="shared" si="2"/>
        <v>4.2906878700419195</v>
      </c>
    </row>
    <row r="34" spans="1:11" ht="12.75">
      <c r="A34" s="1"/>
      <c r="B34" s="1"/>
      <c r="C34" s="1"/>
      <c r="D34" s="1"/>
      <c r="E34" s="1"/>
      <c r="F34" s="1"/>
      <c r="G34" s="10">
        <v>160</v>
      </c>
      <c r="H34" s="10">
        <f t="shared" si="0"/>
        <v>433.15</v>
      </c>
      <c r="I34" s="10">
        <v>160</v>
      </c>
      <c r="J34" s="10">
        <f t="shared" si="1"/>
        <v>78.60686193284604</v>
      </c>
      <c r="K34" s="10">
        <f t="shared" si="2"/>
        <v>4.367047885158113</v>
      </c>
    </row>
    <row r="35" spans="1:11" ht="12.75">
      <c r="A35" s="1"/>
      <c r="B35" s="1"/>
      <c r="C35" s="1"/>
      <c r="D35" s="1"/>
      <c r="E35" s="1"/>
      <c r="F35" s="1"/>
      <c r="G35" s="10">
        <v>180</v>
      </c>
      <c r="H35" s="10">
        <f t="shared" si="0"/>
        <v>453.15</v>
      </c>
      <c r="I35" s="10">
        <v>180</v>
      </c>
      <c r="J35" s="10">
        <f t="shared" si="1"/>
        <v>80.36836054133755</v>
      </c>
      <c r="K35" s="10">
        <f t="shared" si="2"/>
        <v>4.464908918963197</v>
      </c>
    </row>
    <row r="36" spans="1:11" ht="12.75">
      <c r="A36" s="1"/>
      <c r="B36" s="1"/>
      <c r="C36" s="1"/>
      <c r="D36" s="1"/>
      <c r="E36" s="1"/>
      <c r="F36" s="1"/>
      <c r="G36" s="10">
        <v>200</v>
      </c>
      <c r="H36" s="10">
        <f t="shared" si="0"/>
        <v>473.15</v>
      </c>
      <c r="I36" s="10">
        <v>200</v>
      </c>
      <c r="J36" s="10">
        <f t="shared" si="1"/>
        <v>82.54254260622903</v>
      </c>
      <c r="K36" s="10">
        <f t="shared" si="2"/>
        <v>4.585696811457169</v>
      </c>
    </row>
    <row r="37" spans="1:11" ht="12.75">
      <c r="A37" s="1"/>
      <c r="B37" s="1"/>
      <c r="C37" s="1"/>
      <c r="D37" s="1"/>
      <c r="E37" s="1"/>
      <c r="F37" s="1"/>
      <c r="G37" s="10">
        <v>220</v>
      </c>
      <c r="H37" s="10">
        <f t="shared" si="0"/>
        <v>493.15</v>
      </c>
      <c r="I37" s="10">
        <v>220</v>
      </c>
      <c r="J37" s="10">
        <f t="shared" si="1"/>
        <v>85.15507324752056</v>
      </c>
      <c r="K37" s="10">
        <f t="shared" si="2"/>
        <v>4.730837402640031</v>
      </c>
    </row>
    <row r="38" spans="1:11" ht="12.75">
      <c r="A38" s="1"/>
      <c r="B38" s="1"/>
      <c r="C38" s="1"/>
      <c r="D38" s="1"/>
      <c r="E38" s="1"/>
      <c r="F38" s="1"/>
      <c r="G38" s="10">
        <v>240</v>
      </c>
      <c r="H38" s="10">
        <f t="shared" si="0"/>
        <v>513.15</v>
      </c>
      <c r="I38" s="10">
        <v>240</v>
      </c>
      <c r="J38" s="10">
        <f t="shared" si="1"/>
        <v>88.23161758521204</v>
      </c>
      <c r="K38" s="10">
        <f t="shared" si="2"/>
        <v>4.901756532511779</v>
      </c>
    </row>
    <row r="39" spans="1:11" ht="12.75">
      <c r="A39" s="1"/>
      <c r="B39" s="1"/>
      <c r="C39" s="1"/>
      <c r="D39" s="1"/>
      <c r="E39" s="1"/>
      <c r="F39" s="1"/>
      <c r="G39" s="10">
        <v>260</v>
      </c>
      <c r="H39" s="10">
        <f t="shared" si="0"/>
        <v>533.15</v>
      </c>
      <c r="I39" s="10">
        <v>260</v>
      </c>
      <c r="J39" s="10">
        <f t="shared" si="1"/>
        <v>91.79784073930355</v>
      </c>
      <c r="K39" s="10">
        <f t="shared" si="2"/>
        <v>5.09988004107242</v>
      </c>
    </row>
    <row r="40" spans="1:11" ht="12.75">
      <c r="A40" s="1"/>
      <c r="B40" s="1"/>
      <c r="C40" s="1"/>
      <c r="D40" s="1"/>
      <c r="E40" s="1"/>
      <c r="F40" s="1"/>
      <c r="G40" s="10">
        <v>270</v>
      </c>
      <c r="H40" s="10">
        <f t="shared" si="0"/>
        <v>543.15</v>
      </c>
      <c r="I40" s="10">
        <v>270</v>
      </c>
      <c r="J40" s="10">
        <f t="shared" si="1"/>
        <v>93.77260222249929</v>
      </c>
      <c r="K40" s="10">
        <f t="shared" si="2"/>
        <v>5.2095890123610715</v>
      </c>
    </row>
    <row r="41" spans="1:11" ht="12.75">
      <c r="A41" s="1"/>
      <c r="B41" s="1"/>
      <c r="C41" s="1"/>
      <c r="D41" s="1"/>
      <c r="E41" s="1"/>
      <c r="F41" s="1"/>
      <c r="G41" s="10">
        <v>280</v>
      </c>
      <c r="H41" s="10">
        <f t="shared" si="0"/>
        <v>553.15</v>
      </c>
      <c r="I41" s="10">
        <v>280</v>
      </c>
      <c r="J41" s="10">
        <f t="shared" si="1"/>
        <v>95.87940782979504</v>
      </c>
      <c r="K41" s="10">
        <f t="shared" si="2"/>
        <v>5.326633768321947</v>
      </c>
    </row>
    <row r="42" spans="1:11" ht="12.75">
      <c r="A42" s="1"/>
      <c r="B42" s="1"/>
      <c r="C42" s="1"/>
      <c r="D42" s="1"/>
      <c r="E42" s="1"/>
      <c r="F42" s="1"/>
      <c r="G42" s="10">
        <v>290</v>
      </c>
      <c r="H42" s="10">
        <f t="shared" si="0"/>
        <v>563.15</v>
      </c>
      <c r="I42" s="10">
        <v>290</v>
      </c>
      <c r="J42" s="10">
        <f t="shared" si="1"/>
        <v>98.12146570119079</v>
      </c>
      <c r="K42" s="10">
        <f t="shared" si="2"/>
        <v>5.451192538955044</v>
      </c>
    </row>
    <row r="43" spans="1:11" ht="12.75">
      <c r="A43" s="1"/>
      <c r="B43" s="1"/>
      <c r="C43" s="1"/>
      <c r="D43" s="1"/>
      <c r="E43" s="1"/>
      <c r="F43" s="1"/>
      <c r="G43" s="10">
        <v>300</v>
      </c>
      <c r="H43" s="10">
        <f t="shared" si="0"/>
        <v>573.15</v>
      </c>
      <c r="I43" s="10">
        <v>300</v>
      </c>
      <c r="J43" s="10">
        <f t="shared" si="1"/>
        <v>100.50198397668655</v>
      </c>
      <c r="K43" s="10">
        <f t="shared" si="2"/>
        <v>5.583443554260364</v>
      </c>
    </row>
    <row r="44" spans="1:11" ht="12.75">
      <c r="A44" s="1"/>
      <c r="B44" s="1"/>
      <c r="C44" s="1"/>
      <c r="D44" s="1"/>
      <c r="E44" s="1"/>
      <c r="F44" s="1"/>
      <c r="G44" s="10">
        <v>310</v>
      </c>
      <c r="H44" s="10">
        <f t="shared" si="0"/>
        <v>583.15</v>
      </c>
      <c r="I44" s="10">
        <v>310</v>
      </c>
      <c r="J44" s="10">
        <f t="shared" si="1"/>
        <v>103.02417079628229</v>
      </c>
      <c r="K44" s="10">
        <f t="shared" si="2"/>
        <v>5.723565044237905</v>
      </c>
    </row>
    <row r="45" spans="1:11" ht="12.75">
      <c r="A45" s="1"/>
      <c r="B45" s="1"/>
      <c r="C45" s="1"/>
      <c r="D45" s="1"/>
      <c r="E45" s="1"/>
      <c r="G45" s="10">
        <v>320</v>
      </c>
      <c r="H45" s="10">
        <f t="shared" si="0"/>
        <v>593.15</v>
      </c>
      <c r="I45" s="10">
        <v>320</v>
      </c>
      <c r="J45" s="10">
        <f t="shared" si="1"/>
        <v>105.69123429997805</v>
      </c>
      <c r="K45" s="10">
        <f t="shared" si="2"/>
        <v>5.87173523888767</v>
      </c>
    </row>
    <row r="46" spans="1:11" ht="12.75">
      <c r="A46" s="1"/>
      <c r="B46" s="1"/>
      <c r="C46" s="1"/>
      <c r="D46" s="1"/>
      <c r="E46" s="1"/>
      <c r="G46" s="10">
        <v>330</v>
      </c>
      <c r="H46" s="10">
        <f t="shared" si="0"/>
        <v>603.15</v>
      </c>
      <c r="I46" s="10">
        <v>330</v>
      </c>
      <c r="J46" s="10">
        <f t="shared" si="1"/>
        <v>108.5063826277738</v>
      </c>
      <c r="K46" s="10">
        <f t="shared" si="2"/>
        <v>6.028132368209656</v>
      </c>
    </row>
    <row r="47" spans="7:11" ht="12.75">
      <c r="G47" s="10">
        <v>340</v>
      </c>
      <c r="H47" s="10">
        <f t="shared" si="0"/>
        <v>613.15</v>
      </c>
      <c r="I47" s="10">
        <v>340</v>
      </c>
      <c r="J47" s="10">
        <f t="shared" si="1"/>
        <v>111.47282391966954</v>
      </c>
      <c r="K47" s="10">
        <f t="shared" si="2"/>
        <v>6.1929346622038635</v>
      </c>
    </row>
    <row r="48" spans="6:11" ht="15.75">
      <c r="F48" s="1" t="s">
        <v>23</v>
      </c>
      <c r="G48" s="10">
        <v>25</v>
      </c>
      <c r="H48" s="10">
        <f t="shared" si="0"/>
        <v>298.15</v>
      </c>
      <c r="I48" s="10"/>
      <c r="J48" s="10">
        <f t="shared" si="1"/>
        <v>75.55303003824092</v>
      </c>
      <c r="K48" s="10">
        <f t="shared" si="2"/>
        <v>4.197390557680051</v>
      </c>
    </row>
    <row r="49" spans="7:11" ht="12.75">
      <c r="G49" s="10">
        <v>32.5</v>
      </c>
      <c r="H49" s="10">
        <f t="shared" si="0"/>
        <v>305.65</v>
      </c>
      <c r="I49" s="10"/>
      <c r="J49" s="10">
        <f t="shared" si="1"/>
        <v>75.39429505502211</v>
      </c>
      <c r="K49" s="10">
        <f t="shared" si="2"/>
        <v>4.188571947501228</v>
      </c>
    </row>
    <row r="50" spans="6:11" ht="15.75">
      <c r="F50" s="1" t="s">
        <v>24</v>
      </c>
      <c r="G50" s="10">
        <v>259.85</v>
      </c>
      <c r="H50" s="10">
        <f t="shared" si="0"/>
        <v>533</v>
      </c>
      <c r="I50" s="10"/>
      <c r="J50" s="10">
        <f t="shared" si="1"/>
        <v>91.76920809953</v>
      </c>
      <c r="K50" s="10">
        <f t="shared" si="2"/>
        <v>5.098289338862778</v>
      </c>
    </row>
  </sheetData>
  <sheetProtection/>
  <printOptions/>
  <pageMargins left="0.7" right="0.7" top="0.75" bottom="0.75" header="0.3" footer="0.3"/>
  <pageSetup horizontalDpi="600" verticalDpi="600" orientation="portrait" r:id="rId5"/>
  <drawing r:id="rId4"/>
  <legacyDrawing r:id="rId3"/>
  <oleObjects>
    <oleObject progId="Equation.3" shapeId="1274339" r:id="rId1"/>
    <oleObject progId="Equation.3" shapeId="127434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Coker</dc:creator>
  <cp:keywords/>
  <dc:description/>
  <cp:lastModifiedBy>Reed Elsevier</cp:lastModifiedBy>
  <cp:lastPrinted>2012-08-23T17:02:54Z</cp:lastPrinted>
  <dcterms:created xsi:type="dcterms:W3CDTF">2004-01-27T23:26:25Z</dcterms:created>
  <dcterms:modified xsi:type="dcterms:W3CDTF">2012-09-11T11:17:54Z</dcterms:modified>
  <cp:category/>
  <cp:version/>
  <cp:contentType/>
  <cp:contentStatus/>
</cp:coreProperties>
</file>