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<sst xmlns="http://schemas.openxmlformats.org/spreadsheetml/2006/main" count="39" uniqueCount="33">
  <si>
    <t>where</t>
  </si>
  <si>
    <t>A</t>
  </si>
  <si>
    <t>B</t>
  </si>
  <si>
    <t>Temp, oC</t>
  </si>
  <si>
    <t>Temp, K</t>
  </si>
  <si>
    <t>TB =</t>
  </si>
  <si>
    <t>Solubilities and Henry's Law constants for Amines  in Water by A.K. Coker</t>
  </si>
  <si>
    <t>The solubilities of nitrogen compounds is important for health, safety and environmental considerations.</t>
  </si>
  <si>
    <t xml:space="preserve">in air at 25 ppm by volume.  A concentration of 0.00001 mol fraction in water is in equilibrium at about 111.6 ppm </t>
  </si>
  <si>
    <t>at the air-water interface.   The TVL has been greatly exceeded, and breathing will be uncomfortable or dangerous</t>
  </si>
  <si>
    <t>Concerning safety, the lower explosion limit (LEL) for TEA in air is 1.2%.  Therefore a concentration</t>
  </si>
  <si>
    <t>of 0.002 mol fraction of TEA in water is equilibrium with a 2.2% concentration in air at the air-water interface.</t>
  </si>
  <si>
    <t>The LEL has been exceeded, and therefore there is an explosion risk.  In spillage, where the water becomes</t>
  </si>
  <si>
    <t xml:space="preserve">saturated with TEA, the solubility at saturation is 0.074 weight fraction or 0.014 mol fraction.  At the </t>
  </si>
  <si>
    <t>air-water interface, the resulting concentration is 9.04%, which greatly exceeds both TVL and LEL.</t>
  </si>
  <si>
    <t>Water solubility for hydrocarbons and nitrogen compounds has been correlated as a function of the boiling point</t>
  </si>
  <si>
    <t>compound.  For compounds having a low solubility, the solubility is calculated as the reciprocal of the activity</t>
  </si>
  <si>
    <t>coefficient at infinite dilution in water.  The boiling point method is well correlated for amines over the temperature</t>
  </si>
  <si>
    <t>range from 266 to 560K.  The correlation applies to primary, secondary and tertiary amines in water and is expressed by:</t>
  </si>
  <si>
    <t>activity coefficient at infinite dilution in water</t>
  </si>
  <si>
    <t>boiling temperature of compounds, K.</t>
  </si>
  <si>
    <t>A=-7.07</t>
  </si>
  <si>
    <t>primary amines</t>
  </si>
  <si>
    <t>A=-6.88</t>
  </si>
  <si>
    <t>secondary amines</t>
  </si>
  <si>
    <t>A=-6.34</t>
  </si>
  <si>
    <t>tertiary amines</t>
  </si>
  <si>
    <t>B=0.0233</t>
  </si>
  <si>
    <t>Regression coefficients for Amines within the boiling point temperature range 266K to 560</t>
  </si>
  <si>
    <t>S, mol fraction</t>
  </si>
  <si>
    <t>S, ppm (mol)</t>
  </si>
  <si>
    <t>Regression coefficients of Di-n-butylamine (C8H19N) at a boiling point temperature of 432K</t>
  </si>
  <si>
    <t xml:space="preserve">The U.S. Occupational Safety and Health Act has set the threshold limit value (TLV) for e.g. Triethlylamine (TEA)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</si>
</sst>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75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Correlation of activity coefficient for tertiary amines as a function of  boiling point temperature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145"/>
          <c:w val="0.90025"/>
          <c:h val="0.80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'[1]solubility-of-N-comp-in-Amines'!$D$34:$D$46</c:f>
              <c:numCache>
                <c:ptCount val="13"/>
                <c:pt idx="0">
                  <c:v>273.15</c:v>
                </c:pt>
                <c:pt idx="1">
                  <c:v>283.15</c:v>
                </c:pt>
                <c:pt idx="2">
                  <c:v>298.15</c:v>
                </c:pt>
                <c:pt idx="3">
                  <c:v>323.15</c:v>
                </c:pt>
                <c:pt idx="4">
                  <c:v>348.15</c:v>
                </c:pt>
                <c:pt idx="5">
                  <c:v>373.15</c:v>
                </c:pt>
                <c:pt idx="6">
                  <c:v>398.15</c:v>
                </c:pt>
                <c:pt idx="7">
                  <c:v>423.15</c:v>
                </c:pt>
                <c:pt idx="8">
                  <c:v>448.15</c:v>
                </c:pt>
                <c:pt idx="9">
                  <c:v>473.15</c:v>
                </c:pt>
                <c:pt idx="10">
                  <c:v>498.15</c:v>
                </c:pt>
                <c:pt idx="11">
                  <c:v>523.15</c:v>
                </c:pt>
                <c:pt idx="12">
                  <c:v>548.15</c:v>
                </c:pt>
              </c:numCache>
            </c:numRef>
          </c:xVal>
          <c:yVal>
            <c:numRef>
              <c:f>'[1]solubility-of-N-comp-in-Amines'!$E$34:$E$46</c:f>
              <c:numCache>
                <c:ptCount val="13"/>
                <c:pt idx="0">
                  <c:v>1.0577791442969515</c:v>
                </c:pt>
                <c:pt idx="1">
                  <c:v>1.8088185367308849</c:v>
                </c:pt>
                <c:pt idx="2">
                  <c:v>4.044780886271065</c:v>
                </c:pt>
                <c:pt idx="3">
                  <c:v>15.46660520407362</c:v>
                </c:pt>
                <c:pt idx="4">
                  <c:v>59.141862875843785</c:v>
                </c:pt>
                <c:pt idx="5">
                  <c:v>226.1491709572994</c:v>
                </c:pt>
                <c:pt idx="6">
                  <c:v>864.7588195190782</c:v>
                </c:pt>
                <c:pt idx="7">
                  <c:v>3306.701557960732</c:v>
                </c:pt>
                <c:pt idx="8">
                  <c:v>12644.306073109368</c:v>
                </c:pt>
                <c:pt idx="9">
                  <c:v>48349.83540790657</c:v>
                </c:pt>
                <c:pt idx="10">
                  <c:v>184882.15726944938</c:v>
                </c:pt>
                <c:pt idx="11">
                  <c:v>706960.2572218005</c:v>
                </c:pt>
                <c:pt idx="12">
                  <c:v>2703304.703237064</c:v>
                </c:pt>
              </c:numCache>
            </c:numRef>
          </c:yVal>
          <c:smooth val="1"/>
        </c:ser>
        <c:axId val="63980878"/>
        <c:axId val="38956991"/>
      </c:scatterChart>
      <c:valAx>
        <c:axId val="63980878"/>
        <c:scaling>
          <c:orientation val="minMax"/>
          <c:min val="2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Boiling temperature, K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56991"/>
        <c:crossesAt val="0.01"/>
        <c:crossBetween val="midCat"/>
        <c:dispUnits/>
      </c:valAx>
      <c:valAx>
        <c:axId val="3895699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Activity coefficient at infinite dilution in water, dimensionless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08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55</xdr:row>
      <xdr:rowOff>47625</xdr:rowOff>
    </xdr:from>
    <xdr:to>
      <xdr:col>11</xdr:col>
      <xdr:colOff>95250</xdr:colOff>
      <xdr:row>80</xdr:row>
      <xdr:rowOff>76200</xdr:rowOff>
    </xdr:to>
    <xdr:graphicFrame>
      <xdr:nvGraphicFramePr>
        <xdr:cNvPr id="1" name="Chart 4"/>
        <xdr:cNvGraphicFramePr/>
      </xdr:nvGraphicFramePr>
      <xdr:xfrm>
        <a:off x="1276350" y="8953500"/>
        <a:ext cx="55245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okk\Local%20Settings\Temp\solubility-in-salt-wa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ubility-in-salt-water"/>
      <sheetName val="solubility-in-water"/>
      <sheetName val="solubility-of-sulfur-in-water"/>
      <sheetName val="solubility-of-N-comp-in-Amines"/>
    </sheetNames>
    <sheetDataSet>
      <sheetData sheetId="3">
        <row r="34">
          <cell r="D34">
            <v>273.15</v>
          </cell>
          <cell r="E34">
            <v>1.0577791442969515</v>
          </cell>
        </row>
        <row r="35">
          <cell r="D35">
            <v>283.15</v>
          </cell>
          <cell r="E35">
            <v>1.8088185367308849</v>
          </cell>
        </row>
        <row r="36">
          <cell r="D36">
            <v>298.15</v>
          </cell>
          <cell r="E36">
            <v>4.044780886271065</v>
          </cell>
        </row>
        <row r="37">
          <cell r="D37">
            <v>323.15</v>
          </cell>
          <cell r="E37">
            <v>15.46660520407362</v>
          </cell>
        </row>
        <row r="38">
          <cell r="D38">
            <v>348.15</v>
          </cell>
          <cell r="E38">
            <v>59.141862875843785</v>
          </cell>
        </row>
        <row r="39">
          <cell r="D39">
            <v>373.15</v>
          </cell>
          <cell r="E39">
            <v>226.1491709572994</v>
          </cell>
        </row>
        <row r="40">
          <cell r="D40">
            <v>398.15</v>
          </cell>
          <cell r="E40">
            <v>864.7588195190782</v>
          </cell>
        </row>
        <row r="41">
          <cell r="D41">
            <v>423.15</v>
          </cell>
          <cell r="E41">
            <v>3306.701557960732</v>
          </cell>
        </row>
        <row r="42">
          <cell r="D42">
            <v>448.15</v>
          </cell>
          <cell r="E42">
            <v>12644.306073109368</v>
          </cell>
        </row>
        <row r="43">
          <cell r="D43">
            <v>473.15</v>
          </cell>
          <cell r="E43">
            <v>48349.83540790657</v>
          </cell>
        </row>
        <row r="44">
          <cell r="D44">
            <v>498.15</v>
          </cell>
          <cell r="E44">
            <v>184882.15726944938</v>
          </cell>
        </row>
        <row r="45">
          <cell r="D45">
            <v>523.15</v>
          </cell>
          <cell r="E45">
            <v>706960.2572218005</v>
          </cell>
        </row>
        <row r="46">
          <cell r="D46">
            <v>548.15</v>
          </cell>
          <cell r="E46">
            <v>2703304.703237064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50">
      <selection activeCell="G2" sqref="G2"/>
    </sheetView>
  </sheetViews>
  <sheetFormatPr defaultColWidth="9.140625" defaultRowHeight="12.75"/>
  <sheetData>
    <row r="1" ht="12.75">
      <c r="A1" t="s">
        <v>6</v>
      </c>
    </row>
    <row r="3" ht="12.75">
      <c r="A3" t="s">
        <v>7</v>
      </c>
    </row>
    <row r="4" ht="12.75">
      <c r="A4" t="s">
        <v>32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21" ht="12.75">
      <c r="A21" t="s">
        <v>0</v>
      </c>
    </row>
    <row r="23" ht="12.75">
      <c r="B23" t="s">
        <v>19</v>
      </c>
    </row>
    <row r="24" spans="1:2" ht="12.75">
      <c r="A24" t="s">
        <v>5</v>
      </c>
      <c r="B24" t="s">
        <v>20</v>
      </c>
    </row>
    <row r="25" spans="1:2" ht="12.75">
      <c r="A25" t="s">
        <v>21</v>
      </c>
      <c r="B25" t="s">
        <v>22</v>
      </c>
    </row>
    <row r="26" spans="1:2" ht="12.75">
      <c r="A26" t="s">
        <v>23</v>
      </c>
      <c r="B26" t="s">
        <v>24</v>
      </c>
    </row>
    <row r="27" spans="1:2" ht="12.75">
      <c r="A27" t="s">
        <v>25</v>
      </c>
      <c r="B27" t="s">
        <v>26</v>
      </c>
    </row>
    <row r="28" ht="12.75">
      <c r="A28" t="s">
        <v>27</v>
      </c>
    </row>
    <row r="30" ht="12.75">
      <c r="A30" t="s">
        <v>28</v>
      </c>
    </row>
    <row r="32" spans="1:7" ht="12.75">
      <c r="A32" s="1" t="s">
        <v>1</v>
      </c>
      <c r="B32" s="1" t="s">
        <v>2</v>
      </c>
      <c r="C32" t="s">
        <v>3</v>
      </c>
      <c r="D32" s="1" t="s">
        <v>4</v>
      </c>
      <c r="F32" s="1" t="s">
        <v>29</v>
      </c>
      <c r="G32" t="s">
        <v>30</v>
      </c>
    </row>
    <row r="33" spans="1:7" ht="12.75">
      <c r="A33" s="1">
        <v>-6.34</v>
      </c>
      <c r="B33" s="1">
        <f>0.0233</f>
        <v>0.0233</v>
      </c>
      <c r="C33">
        <v>-7.15</v>
      </c>
      <c r="D33">
        <f aca="true" t="shared" si="0" ref="D33:D47">C33+273.15</f>
        <v>266</v>
      </c>
      <c r="E33" s="1">
        <f aca="true" t="shared" si="1" ref="E33:E48">10^($A$33+($B$33*D33))</f>
        <v>0.7207754733695283</v>
      </c>
      <c r="F33">
        <f>1/E33</f>
        <v>1.3873946006030624</v>
      </c>
      <c r="G33">
        <f>10^6*F33</f>
        <v>1387394.6006030624</v>
      </c>
    </row>
    <row r="34" spans="3:7" ht="12.75">
      <c r="C34">
        <v>0</v>
      </c>
      <c r="D34">
        <f t="shared" si="0"/>
        <v>273.15</v>
      </c>
      <c r="E34" s="1">
        <f t="shared" si="1"/>
        <v>1.0577791442969515</v>
      </c>
      <c r="F34">
        <f aca="true" t="shared" si="2" ref="F34:F48">1/E34</f>
        <v>0.9453769299494421</v>
      </c>
      <c r="G34">
        <f aca="true" t="shared" si="3" ref="G34:G47">10^6*F34</f>
        <v>945376.9299494422</v>
      </c>
    </row>
    <row r="35" spans="3:7" ht="12.75">
      <c r="C35">
        <v>10</v>
      </c>
      <c r="D35">
        <f t="shared" si="0"/>
        <v>283.15</v>
      </c>
      <c r="E35" s="1">
        <f t="shared" si="1"/>
        <v>1.8088185367308849</v>
      </c>
      <c r="F35">
        <f t="shared" si="2"/>
        <v>0.5528470544133856</v>
      </c>
      <c r="G35">
        <f t="shared" si="3"/>
        <v>552847.0544133856</v>
      </c>
    </row>
    <row r="36" spans="3:7" ht="12.75">
      <c r="C36">
        <v>25</v>
      </c>
      <c r="D36">
        <f t="shared" si="0"/>
        <v>298.15</v>
      </c>
      <c r="E36" s="1">
        <f t="shared" si="1"/>
        <v>4.044780886271065</v>
      </c>
      <c r="F36">
        <f t="shared" si="2"/>
        <v>0.24723218095552088</v>
      </c>
      <c r="G36">
        <f t="shared" si="3"/>
        <v>247232.1809555209</v>
      </c>
    </row>
    <row r="37" spans="3:7" ht="12.75">
      <c r="C37">
        <v>50</v>
      </c>
      <c r="D37">
        <f t="shared" si="0"/>
        <v>323.15</v>
      </c>
      <c r="E37" s="1">
        <f t="shared" si="1"/>
        <v>15.46660520407362</v>
      </c>
      <c r="F37">
        <f t="shared" si="2"/>
        <v>0.06465542934635833</v>
      </c>
      <c r="G37">
        <f t="shared" si="3"/>
        <v>64655.42934635833</v>
      </c>
    </row>
    <row r="38" spans="3:7" ht="12.75">
      <c r="C38">
        <v>75</v>
      </c>
      <c r="D38">
        <f t="shared" si="0"/>
        <v>348.15</v>
      </c>
      <c r="E38" s="1">
        <f t="shared" si="1"/>
        <v>59.141862875843785</v>
      </c>
      <c r="F38">
        <f t="shared" si="2"/>
        <v>0.016908496813827036</v>
      </c>
      <c r="G38">
        <f t="shared" si="3"/>
        <v>16908.496813827034</v>
      </c>
    </row>
    <row r="39" spans="3:7" ht="12.75">
      <c r="C39">
        <v>100</v>
      </c>
      <c r="D39">
        <f t="shared" si="0"/>
        <v>373.15</v>
      </c>
      <c r="E39" s="1">
        <f t="shared" si="1"/>
        <v>226.1491709572994</v>
      </c>
      <c r="F39">
        <f t="shared" si="2"/>
        <v>0.0044218601189955995</v>
      </c>
      <c r="G39">
        <f t="shared" si="3"/>
        <v>4421.8601189956</v>
      </c>
    </row>
    <row r="40" spans="3:7" ht="12.75">
      <c r="C40">
        <v>125</v>
      </c>
      <c r="D40">
        <f t="shared" si="0"/>
        <v>398.15</v>
      </c>
      <c r="E40" s="1">
        <f t="shared" si="1"/>
        <v>864.7588195190782</v>
      </c>
      <c r="F40">
        <f t="shared" si="2"/>
        <v>0.0011563917908997262</v>
      </c>
      <c r="G40">
        <f t="shared" si="3"/>
        <v>1156.3917908997262</v>
      </c>
    </row>
    <row r="41" spans="3:7" ht="12.75">
      <c r="C41">
        <v>150</v>
      </c>
      <c r="D41">
        <f t="shared" si="0"/>
        <v>423.15</v>
      </c>
      <c r="E41" s="1">
        <f t="shared" si="1"/>
        <v>3306.701557960732</v>
      </c>
      <c r="F41">
        <f t="shared" si="2"/>
        <v>0.00030241616380303387</v>
      </c>
      <c r="G41">
        <f t="shared" si="3"/>
        <v>302.41616380303384</v>
      </c>
    </row>
    <row r="42" spans="3:7" ht="12.75">
      <c r="C42">
        <v>175</v>
      </c>
      <c r="D42">
        <f t="shared" si="0"/>
        <v>448.15</v>
      </c>
      <c r="E42" s="1">
        <f t="shared" si="1"/>
        <v>12644.306073109368</v>
      </c>
      <c r="F42">
        <f t="shared" si="2"/>
        <v>7.908698146169515E-05</v>
      </c>
      <c r="G42">
        <f t="shared" si="3"/>
        <v>79.08698146169516</v>
      </c>
    </row>
    <row r="43" spans="3:7" ht="12.75">
      <c r="C43">
        <v>200</v>
      </c>
      <c r="D43">
        <f t="shared" si="0"/>
        <v>473.15</v>
      </c>
      <c r="E43" s="1">
        <f t="shared" si="1"/>
        <v>48349.83540790657</v>
      </c>
      <c r="F43">
        <f t="shared" si="2"/>
        <v>2.068259367510632E-05</v>
      </c>
      <c r="G43">
        <f t="shared" si="3"/>
        <v>20.68259367510632</v>
      </c>
    </row>
    <row r="44" spans="3:7" ht="12.75">
      <c r="C44">
        <v>225</v>
      </c>
      <c r="D44">
        <f t="shared" si="0"/>
        <v>498.15</v>
      </c>
      <c r="E44" s="1">
        <f t="shared" si="1"/>
        <v>184882.15726944938</v>
      </c>
      <c r="F44">
        <f t="shared" si="2"/>
        <v>5.408850776998391E-06</v>
      </c>
      <c r="G44">
        <f t="shared" si="3"/>
        <v>5.408850776998391</v>
      </c>
    </row>
    <row r="45" spans="3:7" ht="12.75">
      <c r="C45">
        <v>250</v>
      </c>
      <c r="D45">
        <f t="shared" si="0"/>
        <v>523.15</v>
      </c>
      <c r="E45" s="1">
        <f t="shared" si="1"/>
        <v>706960.2572218005</v>
      </c>
      <c r="F45">
        <f t="shared" si="2"/>
        <v>1.4145066710394467E-06</v>
      </c>
      <c r="G45">
        <f t="shared" si="3"/>
        <v>1.4145066710394467</v>
      </c>
    </row>
    <row r="46" spans="3:7" ht="12.75">
      <c r="C46">
        <v>275</v>
      </c>
      <c r="D46">
        <f t="shared" si="0"/>
        <v>548.15</v>
      </c>
      <c r="E46" s="1">
        <f t="shared" si="1"/>
        <v>2703304.703237064</v>
      </c>
      <c r="F46">
        <f t="shared" si="2"/>
        <v>3.699176044796404E-07</v>
      </c>
      <c r="G46">
        <f t="shared" si="3"/>
        <v>0.3699176044796404</v>
      </c>
    </row>
    <row r="47" spans="3:7" ht="12.75">
      <c r="C47">
        <v>286.85</v>
      </c>
      <c r="D47">
        <f t="shared" si="0"/>
        <v>560</v>
      </c>
      <c r="E47" s="1">
        <f t="shared" si="1"/>
        <v>5105049.999754073</v>
      </c>
      <c r="F47">
        <f t="shared" si="2"/>
        <v>1.9588446735059857E-07</v>
      </c>
      <c r="G47">
        <f t="shared" si="3"/>
        <v>0.19588446735059856</v>
      </c>
    </row>
    <row r="48" spans="4:6" ht="12.75">
      <c r="D48">
        <v>361.92</v>
      </c>
      <c r="E48" s="1">
        <f t="shared" si="1"/>
        <v>123.80437726426365</v>
      </c>
      <c r="F48">
        <f t="shared" si="2"/>
        <v>0.008077258834439062</v>
      </c>
    </row>
    <row r="50" ht="12.75">
      <c r="A50" t="s">
        <v>31</v>
      </c>
    </row>
    <row r="52" spans="1:7" ht="12.75">
      <c r="A52" s="1" t="s">
        <v>1</v>
      </c>
      <c r="B52" s="1" t="s">
        <v>2</v>
      </c>
      <c r="C52" t="s">
        <v>3</v>
      </c>
      <c r="D52" s="1" t="s">
        <v>4</v>
      </c>
      <c r="F52" s="1" t="s">
        <v>29</v>
      </c>
      <c r="G52" t="s">
        <v>30</v>
      </c>
    </row>
    <row r="53" spans="1:7" ht="12.75">
      <c r="A53" s="1">
        <f>-6.88</f>
        <v>-6.88</v>
      </c>
      <c r="B53" s="1">
        <f>0.0233</f>
        <v>0.0233</v>
      </c>
      <c r="C53">
        <v>158.85</v>
      </c>
      <c r="D53">
        <f>C53+273.15</f>
        <v>432</v>
      </c>
      <c r="E53" s="1">
        <f>10^($A$53+($B$53*D53))</f>
        <v>1533.204199034916</v>
      </c>
      <c r="F53">
        <f>1/E53</f>
        <v>0.0006522288424656387</v>
      </c>
      <c r="G53">
        <f>10^6*F53</f>
        <v>652.2288424656388</v>
      </c>
    </row>
    <row r="54" ht="12.75">
      <c r="E54" s="1"/>
    </row>
  </sheetData>
  <sheetProtection/>
  <printOptions/>
  <pageMargins left="0.75" right="0.75" top="1" bottom="1" header="0.5" footer="0.5"/>
  <pageSetup orientation="portrait" paperSize="9"/>
  <drawing r:id="rId6"/>
  <legacyDrawing r:id="rId5"/>
  <oleObjects>
    <oleObject progId="Equation.DSMT4" shapeId="668089" r:id="rId1"/>
    <oleObject progId="Equation.DSMT4" shapeId="668090" r:id="rId2"/>
    <oleObject progId="Equation.DSMT4" shapeId="668091" r:id="rId3"/>
    <oleObject progId="Equation.DSMT4" shapeId="66809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coker_ak</dc:creator>
  <cp:keywords/>
  <dc:description/>
  <cp:lastModifiedBy>Reed Elsevier</cp:lastModifiedBy>
  <dcterms:created xsi:type="dcterms:W3CDTF">2004-05-27T10:55:57Z</dcterms:created>
  <dcterms:modified xsi:type="dcterms:W3CDTF">2012-09-11T11:19:36Z</dcterms:modified>
  <cp:category/>
  <cp:version/>
  <cp:contentType/>
  <cp:contentStatus/>
</cp:coreProperties>
</file>