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800" windowHeight="4080" activeTab="0"/>
  </bookViews>
  <sheets>
    <sheet name="solubility-in-salt-water" sheetId="1" r:id="rId1"/>
    <sheet name="solubility-in-water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<sst xmlns="http://schemas.openxmlformats.org/spreadsheetml/2006/main" count="44" uniqueCount="35">
  <si>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Solubility in Water containing Salt by A.K. Coker</t>
  </si>
  <si>
    <t>The results for solubility in salt water are applicable for the complete range of salt concentrations</t>
  </si>
  <si>
    <t>including water without salt (X=0) to water saturated with salt [X=358,770 ppm(wt)].  Correlation</t>
  </si>
  <si>
    <t>and experimental results are in favorable agreement.  The results are suitable for use in initial</t>
  </si>
  <si>
    <t>engineering and environmental applications, such as solubility values issuing from the</t>
  </si>
  <si>
    <t>correlation are useful in determining the distribution of a hydrocarbon spill upon its contact with seawater.</t>
  </si>
  <si>
    <t>Salt Water Solubility Correlation</t>
  </si>
  <si>
    <t>The correlation for solubility of hydrocarbons in water containing salt is expressed by:</t>
  </si>
  <si>
    <t>where</t>
  </si>
  <si>
    <t>S=</t>
  </si>
  <si>
    <t>solubility in salt water at 25oC, parts per million by weight, ppm(wt)</t>
  </si>
  <si>
    <t>X=</t>
  </si>
  <si>
    <t>concentration of salt (NaCl) in wate, parts per million by weight, ppm(wt)</t>
  </si>
  <si>
    <t>A,B,and C=</t>
  </si>
  <si>
    <t>correlation constants.</t>
  </si>
  <si>
    <t>Regression coefficients for Benzene in salt water</t>
  </si>
  <si>
    <t>A</t>
  </si>
  <si>
    <t>B</t>
  </si>
  <si>
    <t>C</t>
  </si>
  <si>
    <t>S</t>
  </si>
  <si>
    <t>Solubility in Water  by A.K. Coker</t>
  </si>
  <si>
    <t>Water solubility is becoming increasingly important in view of more and more stringent regulations</t>
  </si>
  <si>
    <t>regarding health, safety and environment. Results are presented for water solubility of</t>
  </si>
  <si>
    <t>hydrocarbons as a function of temperature.  Solubility values issuing from the correlation are</t>
  </si>
  <si>
    <t xml:space="preserve">applicable at ambient and elevated temperatures, such as those experienced in air and steam </t>
  </si>
  <si>
    <t>stripping operations.</t>
  </si>
  <si>
    <t>Water Solubility Correlation</t>
  </si>
  <si>
    <t>The correlation for water solubility of hydrocarbons is expressed by:</t>
  </si>
  <si>
    <t>solubility in water, parts per million by weight, ppm(wt)</t>
  </si>
  <si>
    <t>T=</t>
  </si>
  <si>
    <t>temperature, K</t>
  </si>
  <si>
    <t>Regression coefficients for Benzene in water</t>
  </si>
  <si>
    <t>Temp, oC</t>
  </si>
  <si>
    <t>Temp, K</t>
  </si>
  <si>
    <t>X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</si>
</sst>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0.75"/>
      <color indexed="8"/>
      <name val="Times New Roman"/>
      <family val="0"/>
    </font>
    <font>
      <sz val="9.8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53" applyFont="1" applyAlignment="1" applyProtection="1">
      <alignment horizontal="center"/>
      <protection/>
    </xf>
    <xf numFmtId="0" fontId="3" fillId="0" borderId="0" xfId="53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Solubility of Benzene in Salt Water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5"/>
          <c:w val="0.72875"/>
          <c:h val="0.74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'solubility-in-salt-water'!$D$26:$D$35</c:f>
              <c:numCache/>
            </c:numRef>
          </c:xVal>
          <c:yVal>
            <c:numRef>
              <c:f>'solubility-in-salt-water'!$E$26:$E$35</c:f>
              <c:numCache/>
            </c:numRef>
          </c:yVal>
          <c:smooth val="1"/>
        </c:ser>
        <c:axId val="63865494"/>
        <c:axId val="37918535"/>
      </c:scatterChart>
      <c:valAx>
        <c:axId val="638654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Salt Concentration in Water, ppm (wt)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8535"/>
        <c:crosses val="autoZero"/>
        <c:crossBetween val="midCat"/>
        <c:dispUnits/>
      </c:valAx>
      <c:valAx>
        <c:axId val="37918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Solubility in Salt Water, ppm (wt)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5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525"/>
          <c:w val="0.166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Solubility of Benzene in Water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4"/>
          <c:w val="0.7355"/>
          <c:h val="0.76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'solubility-in-water'!$F$26:$F$36</c:f>
              <c:numCache/>
            </c:numRef>
          </c:xVal>
          <c:yVal>
            <c:numRef>
              <c:f>'solubility-in-water'!$G$26:$G$36</c:f>
              <c:numCache/>
            </c:numRef>
          </c:yVal>
          <c:smooth val="1"/>
        </c:ser>
        <c:axId val="5722496"/>
        <c:axId val="51502465"/>
      </c:scatterChart>
      <c:valAx>
        <c:axId val="5722496"/>
        <c:scaling>
          <c:orientation val="minMax"/>
          <c:max val="12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Temperature, oC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465"/>
        <c:crosses val="autoZero"/>
        <c:crossBetween val="midCat"/>
        <c:dispUnits/>
      </c:valAx>
      <c:valAx>
        <c:axId val="5150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Solubility in Water, ppm (wt)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458"/>
          <c:w val="0.163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38100</xdr:rowOff>
    </xdr:from>
    <xdr:to>
      <xdr:col>6</xdr:col>
      <xdr:colOff>409575</xdr:colOff>
      <xdr:row>56</xdr:row>
      <xdr:rowOff>57150</xdr:rowOff>
    </xdr:to>
    <xdr:graphicFrame>
      <xdr:nvGraphicFramePr>
        <xdr:cNvPr id="1" name="Chart 2"/>
        <xdr:cNvGraphicFramePr/>
      </xdr:nvGraphicFramePr>
      <xdr:xfrm>
        <a:off x="47625" y="6029325"/>
        <a:ext cx="45053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123825</xdr:rowOff>
    </xdr:from>
    <xdr:to>
      <xdr:col>7</xdr:col>
      <xdr:colOff>533400</xdr:colOff>
      <xdr:row>58</xdr:row>
      <xdr:rowOff>57150</xdr:rowOff>
    </xdr:to>
    <xdr:graphicFrame>
      <xdr:nvGraphicFramePr>
        <xdr:cNvPr id="1" name="Chart 2"/>
        <xdr:cNvGraphicFramePr/>
      </xdr:nvGraphicFramePr>
      <xdr:xfrm>
        <a:off x="0" y="5953125"/>
        <a:ext cx="48006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34">
      <selection activeCell="B36" sqref="B36"/>
    </sheetView>
  </sheetViews>
  <sheetFormatPr defaultColWidth="9.140625" defaultRowHeight="12.75"/>
  <cols>
    <col min="1" max="1" width="11.28125" style="0" customWidth="1"/>
    <col min="2" max="2" width="12.00390625" style="0" bestFit="1" customWidth="1"/>
    <col min="3" max="3" width="11.421875" style="0" bestFit="1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10" ht="12.75">
      <c r="A10" t="s">
        <v>6</v>
      </c>
    </row>
    <row r="12" ht="12.75">
      <c r="A12" t="s">
        <v>7</v>
      </c>
    </row>
    <row r="16" ht="12.75">
      <c r="A16" t="s">
        <v>8</v>
      </c>
    </row>
    <row r="18" spans="1:2" ht="12.75">
      <c r="A18" t="s">
        <v>9</v>
      </c>
      <c r="B18" t="s">
        <v>10</v>
      </c>
    </row>
    <row r="19" spans="1:2" ht="12.75">
      <c r="A19" t="s">
        <v>11</v>
      </c>
      <c r="B19" t="s">
        <v>12</v>
      </c>
    </row>
    <row r="20" spans="1:2" ht="12.75">
      <c r="A20" t="s">
        <v>13</v>
      </c>
      <c r="B20" t="s">
        <v>14</v>
      </c>
    </row>
    <row r="23" ht="12.75">
      <c r="A23" t="s">
        <v>15</v>
      </c>
    </row>
    <row r="25" spans="1:5" ht="12.75">
      <c r="A25" s="1" t="s">
        <v>16</v>
      </c>
      <c r="B25" s="1" t="s">
        <v>17</v>
      </c>
      <c r="C25" s="1" t="s">
        <v>18</v>
      </c>
      <c r="D25" s="2" t="s">
        <v>34</v>
      </c>
      <c r="E25" s="1" t="s">
        <v>19</v>
      </c>
    </row>
    <row r="26" spans="1:5" ht="12.75">
      <c r="A26" s="1">
        <v>3.2443</v>
      </c>
      <c r="B26" s="1">
        <f>-3.2714*10^-6</f>
        <v>-3.2713999999999997E-06</v>
      </c>
      <c r="C26" s="1">
        <f>1.6357*10^-16</f>
        <v>1.6357E-16</v>
      </c>
      <c r="D26" s="1">
        <v>0</v>
      </c>
      <c r="E26" s="1">
        <f aca="true" t="shared" si="0" ref="E26:E35">(10^($A$26+($B$26*D26)+($C$26*D26^2)))</f>
        <v>1755.092458117968</v>
      </c>
    </row>
    <row r="27" spans="1:5" ht="12.75">
      <c r="A27" s="1"/>
      <c r="B27" s="1"/>
      <c r="C27" s="1"/>
      <c r="D27" s="1">
        <v>1000</v>
      </c>
      <c r="E27" s="1">
        <f t="shared" si="0"/>
        <v>1741.9215826589348</v>
      </c>
    </row>
    <row r="28" spans="1:5" ht="12.75">
      <c r="A28" s="1"/>
      <c r="B28" s="1"/>
      <c r="C28" s="1"/>
      <c r="D28" s="1">
        <v>2000</v>
      </c>
      <c r="E28" s="1">
        <f t="shared" si="0"/>
        <v>1728.84954771693</v>
      </c>
    </row>
    <row r="29" spans="1:5" ht="12.75">
      <c r="A29" s="1"/>
      <c r="B29" s="1"/>
      <c r="C29" s="1"/>
      <c r="D29" s="1">
        <v>4000</v>
      </c>
      <c r="E29" s="1">
        <f t="shared" si="0"/>
        <v>1702.9990379264443</v>
      </c>
    </row>
    <row r="30" spans="1:5" ht="12.75">
      <c r="A30" s="1"/>
      <c r="B30" s="1"/>
      <c r="C30" s="1"/>
      <c r="D30" s="1">
        <v>6000</v>
      </c>
      <c r="E30" s="1">
        <f t="shared" si="0"/>
        <v>1677.5350612474374</v>
      </c>
    </row>
    <row r="31" spans="1:5" ht="12.75">
      <c r="A31" s="1"/>
      <c r="B31" s="1"/>
      <c r="C31" s="1"/>
      <c r="D31" s="1">
        <v>80000</v>
      </c>
      <c r="E31" s="1">
        <f t="shared" si="0"/>
        <v>960.702778717165</v>
      </c>
    </row>
    <row r="32" spans="1:5" ht="12.75">
      <c r="A32" s="1"/>
      <c r="B32" s="1"/>
      <c r="C32" s="1"/>
      <c r="D32" s="1">
        <v>100000</v>
      </c>
      <c r="E32" s="1">
        <f t="shared" si="0"/>
        <v>826.3454415603161</v>
      </c>
    </row>
    <row r="33" spans="1:5" ht="12.75">
      <c r="A33" s="1"/>
      <c r="B33" s="1"/>
      <c r="C33" s="1"/>
      <c r="D33" s="1">
        <v>200000</v>
      </c>
      <c r="E33" s="1">
        <f t="shared" si="0"/>
        <v>389.0689230146547</v>
      </c>
    </row>
    <row r="34" spans="1:5" ht="12.75">
      <c r="A34" s="1"/>
      <c r="B34" s="1"/>
      <c r="C34" s="1"/>
      <c r="D34" s="1">
        <v>300000</v>
      </c>
      <c r="E34" s="1">
        <f t="shared" si="0"/>
        <v>183.18702990652326</v>
      </c>
    </row>
    <row r="35" spans="1:5" ht="12.75">
      <c r="A35" s="1"/>
      <c r="B35" s="1"/>
      <c r="C35" s="1"/>
      <c r="D35" s="1">
        <v>350000</v>
      </c>
      <c r="E35" s="1">
        <f t="shared" si="0"/>
        <v>125.69848326555908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8206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7">
      <selection activeCell="J46" sqref="J46"/>
    </sheetView>
  </sheetViews>
  <sheetFormatPr defaultColWidth="9.140625" defaultRowHeight="12.75"/>
  <sheetData>
    <row r="1" ht="12.75">
      <c r="A1" t="s">
        <v>20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  <row r="10" ht="12.75">
      <c r="A10" t="s">
        <v>26</v>
      </c>
    </row>
    <row r="12" ht="12.75">
      <c r="A12" t="s">
        <v>27</v>
      </c>
    </row>
    <row r="16" ht="12.75">
      <c r="A16" t="s">
        <v>8</v>
      </c>
    </row>
    <row r="18" spans="1:2" ht="12.75">
      <c r="A18" t="s">
        <v>9</v>
      </c>
      <c r="B18" t="s">
        <v>28</v>
      </c>
    </row>
    <row r="19" spans="1:2" ht="12.75">
      <c r="A19" t="s">
        <v>29</v>
      </c>
      <c r="B19" t="s">
        <v>30</v>
      </c>
    </row>
    <row r="20" spans="1:2" ht="12.75">
      <c r="A20" t="s">
        <v>13</v>
      </c>
      <c r="B20" t="s">
        <v>14</v>
      </c>
    </row>
    <row r="23" ht="12.75">
      <c r="A23" t="s">
        <v>31</v>
      </c>
    </row>
    <row r="25" spans="1:7" ht="12.75">
      <c r="A25" s="1" t="s">
        <v>16</v>
      </c>
      <c r="B25" s="1" t="s">
        <v>17</v>
      </c>
      <c r="C25" s="1" t="s">
        <v>18</v>
      </c>
      <c r="D25" s="2" t="s">
        <v>32</v>
      </c>
      <c r="E25" s="1" t="s">
        <v>33</v>
      </c>
      <c r="F25" s="3" t="s">
        <v>32</v>
      </c>
      <c r="G25" s="1" t="s">
        <v>19</v>
      </c>
    </row>
    <row r="26" spans="1:7" ht="12.75">
      <c r="A26" s="1">
        <v>11.994</v>
      </c>
      <c r="B26" s="1">
        <v>-5214.537</v>
      </c>
      <c r="C26" s="1">
        <f>7.76966*10^5</f>
        <v>776966</v>
      </c>
      <c r="D26" s="1">
        <v>20</v>
      </c>
      <c r="E26" s="1">
        <f>D26+273.15</f>
        <v>293.15</v>
      </c>
      <c r="F26" s="1">
        <v>20</v>
      </c>
      <c r="G26" s="1">
        <f>ROUND((10^($A$26+($B$26/E26)+($C$26/E26^2))),0)</f>
        <v>1767</v>
      </c>
    </row>
    <row r="27" spans="1:7" ht="12.75">
      <c r="A27" s="1"/>
      <c r="B27" s="1"/>
      <c r="C27" s="1"/>
      <c r="D27" s="1">
        <v>25</v>
      </c>
      <c r="E27" s="1">
        <f aca="true" t="shared" si="0" ref="E27:E36">D27+273.15</f>
        <v>298.15</v>
      </c>
      <c r="F27" s="1">
        <v>25</v>
      </c>
      <c r="G27" s="1">
        <f aca="true" t="shared" si="1" ref="G27:G36">ROUND((10^($A$26+($B$26/E27)+($C$26/E27^2))),0)</f>
        <v>1757</v>
      </c>
    </row>
    <row r="28" spans="1:7" ht="12.75">
      <c r="A28" s="1"/>
      <c r="B28" s="1"/>
      <c r="C28" s="1"/>
      <c r="D28" s="1">
        <v>30</v>
      </c>
      <c r="E28" s="1">
        <f t="shared" si="0"/>
        <v>303.15</v>
      </c>
      <c r="F28" s="1">
        <v>30</v>
      </c>
      <c r="G28" s="1">
        <f t="shared" si="1"/>
        <v>1767</v>
      </c>
    </row>
    <row r="29" spans="1:7" ht="12.75">
      <c r="A29" s="1"/>
      <c r="B29" s="1"/>
      <c r="C29" s="1"/>
      <c r="D29" s="1">
        <v>40</v>
      </c>
      <c r="E29" s="1">
        <f t="shared" si="0"/>
        <v>313.15</v>
      </c>
      <c r="F29" s="1">
        <v>40</v>
      </c>
      <c r="G29" s="1">
        <f t="shared" si="1"/>
        <v>1842</v>
      </c>
    </row>
    <row r="30" spans="1:7" ht="12.75">
      <c r="A30" s="1"/>
      <c r="B30" s="1"/>
      <c r="C30" s="1"/>
      <c r="D30" s="1">
        <v>50</v>
      </c>
      <c r="E30" s="1">
        <f t="shared" si="0"/>
        <v>323.15</v>
      </c>
      <c r="F30" s="1">
        <v>50</v>
      </c>
      <c r="G30" s="1">
        <f t="shared" si="1"/>
        <v>1985</v>
      </c>
    </row>
    <row r="31" spans="1:7" ht="12.75">
      <c r="A31" s="1"/>
      <c r="B31" s="1"/>
      <c r="C31" s="1"/>
      <c r="D31" s="1">
        <v>60</v>
      </c>
      <c r="E31" s="1">
        <f t="shared" si="0"/>
        <v>333.15</v>
      </c>
      <c r="F31" s="1">
        <v>60</v>
      </c>
      <c r="G31" s="1">
        <f t="shared" si="1"/>
        <v>2199</v>
      </c>
    </row>
    <row r="32" spans="1:7" ht="12.75">
      <c r="A32" s="1"/>
      <c r="B32" s="1"/>
      <c r="C32" s="1"/>
      <c r="D32" s="1">
        <v>70</v>
      </c>
      <c r="E32" s="1">
        <f t="shared" si="0"/>
        <v>343.15</v>
      </c>
      <c r="F32" s="1">
        <v>70</v>
      </c>
      <c r="G32" s="1">
        <f t="shared" si="1"/>
        <v>2490</v>
      </c>
    </row>
    <row r="33" spans="1:7" ht="12.75">
      <c r="A33" s="1"/>
      <c r="B33" s="1"/>
      <c r="C33" s="1"/>
      <c r="D33" s="1">
        <v>80</v>
      </c>
      <c r="E33" s="1">
        <f t="shared" si="0"/>
        <v>353.15</v>
      </c>
      <c r="F33" s="1">
        <v>80</v>
      </c>
      <c r="G33" s="1">
        <f t="shared" si="1"/>
        <v>2872</v>
      </c>
    </row>
    <row r="34" spans="1:7" ht="12.75">
      <c r="A34" s="1"/>
      <c r="B34" s="1"/>
      <c r="C34" s="1"/>
      <c r="D34" s="1">
        <v>90</v>
      </c>
      <c r="E34" s="1">
        <f t="shared" si="0"/>
        <v>363.15</v>
      </c>
      <c r="F34" s="1">
        <v>90</v>
      </c>
      <c r="G34" s="1">
        <f t="shared" si="1"/>
        <v>3360</v>
      </c>
    </row>
    <row r="35" spans="1:7" ht="12.75">
      <c r="A35" s="1"/>
      <c r="B35" s="1"/>
      <c r="C35" s="1"/>
      <c r="D35" s="1">
        <v>100</v>
      </c>
      <c r="E35" s="1">
        <f t="shared" si="0"/>
        <v>373.15</v>
      </c>
      <c r="F35" s="1">
        <v>100</v>
      </c>
      <c r="G35" s="1">
        <f t="shared" si="1"/>
        <v>3978</v>
      </c>
    </row>
    <row r="36" spans="1:7" ht="12.75">
      <c r="A36" s="1"/>
      <c r="B36" s="1"/>
      <c r="C36" s="1"/>
      <c r="D36" s="1">
        <v>125</v>
      </c>
      <c r="E36" s="1">
        <f t="shared" si="0"/>
        <v>398.15</v>
      </c>
      <c r="F36" s="1">
        <v>125</v>
      </c>
      <c r="G36" s="1">
        <f t="shared" si="1"/>
        <v>6286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956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2004-07-28T00:01:25Z</cp:lastPrinted>
  <dcterms:created xsi:type="dcterms:W3CDTF">2004-02-04T15:38:41Z</dcterms:created>
  <dcterms:modified xsi:type="dcterms:W3CDTF">2012-09-11T11:19:57Z</dcterms:modified>
  <cp:category/>
  <cp:version/>
  <cp:contentType/>
  <cp:contentStatus/>
</cp:coreProperties>
</file>